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odeName="ThisWorkbook" hidePivotFieldList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内海卓\Desktop\"/>
    </mc:Choice>
  </mc:AlternateContent>
  <xr:revisionPtr revIDLastSave="0" documentId="13_ncr:1_{7559672B-DD23-4C50-87B4-41D514AB1F2A}" xr6:coauthVersionLast="40" xr6:coauthVersionMax="40" xr10:uidLastSave="{00000000-0000-0000-0000-000000000000}"/>
  <bookViews>
    <workbookView xWindow="-120" yWindow="-120" windowWidth="21840" windowHeight="13140" xr2:uid="{00000000-000D-0000-FFFF-FFFF00000000}"/>
  </bookViews>
  <sheets>
    <sheet name="通常配布地区明細 " sheetId="51" r:id="rId1"/>
    <sheet name="特別配布地区明細 " sheetId="52" r:id="rId2"/>
    <sheet name="青葉区" sheetId="53" r:id="rId3"/>
    <sheet name="宮城野区" sheetId="54" r:id="rId4"/>
    <sheet name="泉区" sheetId="55" r:id="rId5"/>
    <sheet name="若林区" sheetId="56" r:id="rId6"/>
    <sheet name="太白区" sheetId="57" r:id="rId7"/>
    <sheet name="多賀城市" sheetId="58" r:id="rId8"/>
    <sheet name="名取市" sheetId="59" r:id="rId9"/>
    <sheet name="岩沼市 " sheetId="60" r:id="rId10"/>
    <sheet name="富谷市・大和町" sheetId="61" r:id="rId11"/>
    <sheet name="利府･七ヶ浜 " sheetId="62" r:id="rId12"/>
    <sheet name="Sheet1" sheetId="50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Ｂ５" localSheetId="9">[1]アシスト見積!#REF!</definedName>
    <definedName name="_Ｂ５" localSheetId="3">[1]アシスト見積!#REF!</definedName>
    <definedName name="_Ｂ５" localSheetId="5">[1]アシスト見積!#REF!</definedName>
    <definedName name="_Ｂ５" localSheetId="2">[1]アシスト見積!#REF!</definedName>
    <definedName name="_Ｂ５" localSheetId="4">[1]アシスト見積!#REF!</definedName>
    <definedName name="_Ｂ５" localSheetId="7">[1]アシスト見積!#REF!</definedName>
    <definedName name="_Ｂ５" localSheetId="6">[1]アシスト見積!#REF!</definedName>
    <definedName name="_Ｂ５" localSheetId="0">[1]アシスト見積!#REF!</definedName>
    <definedName name="_Ｂ５" localSheetId="1">[1]アシスト見積!#REF!</definedName>
    <definedName name="_Ｂ５" localSheetId="10">[1]アシスト見積!#REF!</definedName>
    <definedName name="_Ｂ５" localSheetId="8">[1]アシスト見積!#REF!</definedName>
    <definedName name="_Ｂ５" localSheetId="11">[1]アシスト見積!#REF!</definedName>
    <definedName name="_Ｂ５">[1]アシスト見積!#REF!</definedName>
    <definedName name="◇折込プラン表★" localSheetId="9">#REF!</definedName>
    <definedName name="◇折込プラン表★" localSheetId="3">#REF!</definedName>
    <definedName name="◇折込プラン表★" localSheetId="5">#REF!</definedName>
    <definedName name="◇折込プラン表★" localSheetId="2">#REF!</definedName>
    <definedName name="◇折込プラン表★" localSheetId="4">#REF!</definedName>
    <definedName name="◇折込プラン表★" localSheetId="7">#REF!</definedName>
    <definedName name="◇折込プラン表★" localSheetId="6">#REF!</definedName>
    <definedName name="◇折込プラン表★" localSheetId="0">#REF!</definedName>
    <definedName name="◇折込プラン表★" localSheetId="1">#REF!</definedName>
    <definedName name="◇折込プラン表★" localSheetId="10">#REF!</definedName>
    <definedName name="◇折込プラン表★" localSheetId="8">#REF!</definedName>
    <definedName name="◇折込プラン表★" localSheetId="11">#REF!</definedName>
    <definedName name="◇折込プラン表★">#REF!</definedName>
    <definedName name="◇発送先一覧表ｺｽﾄ★" localSheetId="9">#REF!</definedName>
    <definedName name="◇発送先一覧表ｺｽﾄ★" localSheetId="3">#REF!</definedName>
    <definedName name="◇発送先一覧表ｺｽﾄ★" localSheetId="5">#REF!</definedName>
    <definedName name="◇発送先一覧表ｺｽﾄ★" localSheetId="2">#REF!</definedName>
    <definedName name="◇発送先一覧表ｺｽﾄ★" localSheetId="4">#REF!</definedName>
    <definedName name="◇発送先一覧表ｺｽﾄ★" localSheetId="7">#REF!</definedName>
    <definedName name="◇発送先一覧表ｺｽﾄ★" localSheetId="6">#REF!</definedName>
    <definedName name="◇発送先一覧表ｺｽﾄ★" localSheetId="0">#REF!</definedName>
    <definedName name="◇発送先一覧表ｺｽﾄ★" localSheetId="1">#REF!</definedName>
    <definedName name="◇発送先一覧表ｺｽﾄ★" localSheetId="10">#REF!</definedName>
    <definedName name="◇発送先一覧表ｺｽﾄ★" localSheetId="8">#REF!</definedName>
    <definedName name="◇発送先一覧表ｺｽﾄ★" localSheetId="11">#REF!</definedName>
    <definedName name="◇発送先一覧表ｺｽﾄ★">#REF!</definedName>
    <definedName name="☆T07_前月末累計稼働" localSheetId="9">#REF!</definedName>
    <definedName name="☆T07_前月末累計稼働" localSheetId="3">#REF!</definedName>
    <definedName name="☆T07_前月末累計稼働" localSheetId="5">#REF!</definedName>
    <definedName name="☆T07_前月末累計稼働" localSheetId="2">#REF!</definedName>
    <definedName name="☆T07_前月末累計稼働" localSheetId="4">#REF!</definedName>
    <definedName name="☆T07_前月末累計稼働" localSheetId="7">#REF!</definedName>
    <definedName name="☆T07_前月末累計稼働" localSheetId="6">#REF!</definedName>
    <definedName name="☆T07_前月末累計稼働" localSheetId="0">#REF!</definedName>
    <definedName name="☆T07_前月末累計稼働" localSheetId="1">#REF!</definedName>
    <definedName name="☆T07_前月末累計稼働" localSheetId="10">#REF!</definedName>
    <definedName name="☆T07_前月末累計稼働" localSheetId="8">#REF!</definedName>
    <definedName name="☆T07_前月末累計稼働" localSheetId="11">#REF!</definedName>
    <definedName name="☆T07_前月末累計稼働">#REF!</definedName>
    <definedName name="☆支社別集計" localSheetId="9">#REF!</definedName>
    <definedName name="☆支社別集計" localSheetId="3">#REF!</definedName>
    <definedName name="☆支社別集計" localSheetId="5">#REF!</definedName>
    <definedName name="☆支社別集計" localSheetId="2">#REF!</definedName>
    <definedName name="☆支社別集計" localSheetId="4">#REF!</definedName>
    <definedName name="☆支社別集計" localSheetId="7">#REF!</definedName>
    <definedName name="☆支社別集計" localSheetId="6">#REF!</definedName>
    <definedName name="☆支社別集計" localSheetId="0">#REF!</definedName>
    <definedName name="☆支社別集計" localSheetId="1">#REF!</definedName>
    <definedName name="☆支社別集計" localSheetId="10">#REF!</definedName>
    <definedName name="☆支社別集計" localSheetId="8">#REF!</definedName>
    <definedName name="☆支社別集計" localSheetId="11">#REF!</definedName>
    <definedName name="☆支社別集計">#REF!</definedName>
    <definedName name="★T01_対象機種選定" localSheetId="9">#REF!</definedName>
    <definedName name="★T01_対象機種選定" localSheetId="3">#REF!</definedName>
    <definedName name="★T01_対象機種選定" localSheetId="5">#REF!</definedName>
    <definedName name="★T01_対象機種選定" localSheetId="2">#REF!</definedName>
    <definedName name="★T01_対象機種選定" localSheetId="4">#REF!</definedName>
    <definedName name="★T01_対象機種選定" localSheetId="7">#REF!</definedName>
    <definedName name="★T01_対象機種選定" localSheetId="6">#REF!</definedName>
    <definedName name="★T01_対象機種選定" localSheetId="0">#REF!</definedName>
    <definedName name="★T01_対象機種選定" localSheetId="1">#REF!</definedName>
    <definedName name="★T01_対象機種選定" localSheetId="10">#REF!</definedName>
    <definedName name="★T01_対象機種選定" localSheetId="8">#REF!</definedName>
    <definedName name="★T01_対象機種選定" localSheetId="11">#REF!</definedName>
    <definedName name="★T01_対象機種選定">#REF!</definedName>
    <definedName name="★T04_日次機変全機種" localSheetId="9">#REF!</definedName>
    <definedName name="★T04_日次機変全機種" localSheetId="3">#REF!</definedName>
    <definedName name="★T04_日次機変全機種" localSheetId="5">#REF!</definedName>
    <definedName name="★T04_日次機変全機種" localSheetId="2">#REF!</definedName>
    <definedName name="★T04_日次機変全機種" localSheetId="4">#REF!</definedName>
    <definedName name="★T04_日次機変全機種" localSheetId="7">#REF!</definedName>
    <definedName name="★T04_日次機変全機種" localSheetId="6">#REF!</definedName>
    <definedName name="★T04_日次機変全機種" localSheetId="0">#REF!</definedName>
    <definedName name="★T04_日次機変全機種" localSheetId="1">#REF!</definedName>
    <definedName name="★T04_日次機変全機種" localSheetId="10">#REF!</definedName>
    <definedName name="★T04_日次機変全機種" localSheetId="8">#REF!</definedName>
    <definedName name="★T04_日次機変全機種" localSheetId="11">#REF!</definedName>
    <definedName name="★T04_日次機変全機種">#REF!</definedName>
    <definedName name="★T05_日次新規新機種" localSheetId="9">#REF!</definedName>
    <definedName name="★T05_日次新規新機種" localSheetId="3">#REF!</definedName>
    <definedName name="★T05_日次新規新機種" localSheetId="5">#REF!</definedName>
    <definedName name="★T05_日次新規新機種" localSheetId="2">#REF!</definedName>
    <definedName name="★T05_日次新規新機種" localSheetId="4">#REF!</definedName>
    <definedName name="★T05_日次新規新機種" localSheetId="7">#REF!</definedName>
    <definedName name="★T05_日次新規新機種" localSheetId="6">#REF!</definedName>
    <definedName name="★T05_日次新規新機種" localSheetId="0">#REF!</definedName>
    <definedName name="★T05_日次新規新機種" localSheetId="1">#REF!</definedName>
    <definedName name="★T05_日次新規新機種" localSheetId="10">#REF!</definedName>
    <definedName name="★T05_日次新規新機種" localSheetId="8">#REF!</definedName>
    <definedName name="★T05_日次新規新機種" localSheetId="11">#REF!</definedName>
    <definedName name="★T05_日次新規新機種">#REF!</definedName>
    <definedName name="★T06_日次新規新機種以外" localSheetId="9">#REF!</definedName>
    <definedName name="★T06_日次新規新機種以外" localSheetId="3">#REF!</definedName>
    <definedName name="★T06_日次新規新機種以外" localSheetId="5">#REF!</definedName>
    <definedName name="★T06_日次新規新機種以外" localSheetId="2">#REF!</definedName>
    <definedName name="★T06_日次新規新機種以外" localSheetId="4">#REF!</definedName>
    <definedName name="★T06_日次新規新機種以外" localSheetId="7">#REF!</definedName>
    <definedName name="★T06_日次新規新機種以外" localSheetId="6">#REF!</definedName>
    <definedName name="★T06_日次新規新機種以外" localSheetId="0">#REF!</definedName>
    <definedName name="★T06_日次新規新機種以外" localSheetId="1">#REF!</definedName>
    <definedName name="★T06_日次新規新機種以外" localSheetId="10">#REF!</definedName>
    <definedName name="★T06_日次新規新機種以外" localSheetId="8">#REF!</definedName>
    <definedName name="★T06_日次新規新機種以外" localSheetId="11">#REF!</definedName>
    <definedName name="★T06_日次新規新機種以外">#REF!</definedName>
    <definedName name="★T07_日次機変新機種" localSheetId="9">#REF!</definedName>
    <definedName name="★T07_日次機変新機種" localSheetId="3">#REF!</definedName>
    <definedName name="★T07_日次機変新機種" localSheetId="5">#REF!</definedName>
    <definedName name="★T07_日次機変新機種" localSheetId="2">#REF!</definedName>
    <definedName name="★T07_日次機変新機種" localSheetId="4">#REF!</definedName>
    <definedName name="★T07_日次機変新機種" localSheetId="7">#REF!</definedName>
    <definedName name="★T07_日次機変新機種" localSheetId="6">#REF!</definedName>
    <definedName name="★T07_日次機変新機種" localSheetId="0">#REF!</definedName>
    <definedName name="★T07_日次機変新機種" localSheetId="1">#REF!</definedName>
    <definedName name="★T07_日次機変新機種" localSheetId="10">#REF!</definedName>
    <definedName name="★T07_日次機変新機種" localSheetId="8">#REF!</definedName>
    <definedName name="★T07_日次機変新機種" localSheetId="11">#REF!</definedName>
    <definedName name="★T07_日次機変新機種">#REF!</definedName>
    <definedName name="★T08_日次機変新機種以外" localSheetId="9">#REF!</definedName>
    <definedName name="★T08_日次機変新機種以外" localSheetId="3">#REF!</definedName>
    <definedName name="★T08_日次機変新機種以外" localSheetId="5">#REF!</definedName>
    <definedName name="★T08_日次機変新機種以外" localSheetId="2">#REF!</definedName>
    <definedName name="★T08_日次機変新機種以外" localSheetId="4">#REF!</definedName>
    <definedName name="★T08_日次機変新機種以外" localSheetId="7">#REF!</definedName>
    <definedName name="★T08_日次機変新機種以外" localSheetId="6">#REF!</definedName>
    <definedName name="★T08_日次機変新機種以外" localSheetId="0">#REF!</definedName>
    <definedName name="★T08_日次機変新機種以外" localSheetId="1">#REF!</definedName>
    <definedName name="★T08_日次機変新機種以外" localSheetId="10">#REF!</definedName>
    <definedName name="★T08_日次機変新機種以外" localSheetId="8">#REF!</definedName>
    <definedName name="★T08_日次機変新機種以外" localSheetId="11">#REF!</definedName>
    <definedName name="★T08_日次機変新機種以外">#REF!</definedName>
    <definedName name="★T09_前月末累計稼働" localSheetId="9">#REF!</definedName>
    <definedName name="★T09_前月末累計稼働" localSheetId="3">#REF!</definedName>
    <definedName name="★T09_前月末累計稼働" localSheetId="5">#REF!</definedName>
    <definedName name="★T09_前月末累計稼働" localSheetId="2">#REF!</definedName>
    <definedName name="★T09_前月末累計稼働" localSheetId="4">#REF!</definedName>
    <definedName name="★T09_前月末累計稼働" localSheetId="7">#REF!</definedName>
    <definedName name="★T09_前月末累計稼働" localSheetId="6">#REF!</definedName>
    <definedName name="★T09_前月末累計稼働" localSheetId="0">#REF!</definedName>
    <definedName name="★T09_前月末累計稼働" localSheetId="1">#REF!</definedName>
    <definedName name="★T09_前月末累計稼働" localSheetId="10">#REF!</definedName>
    <definedName name="★T09_前月末累計稼働" localSheetId="8">#REF!</definedName>
    <definedName name="★T09_前月末累計稼働" localSheetId="11">#REF!</definedName>
    <definedName name="★T09_前月末累計稼働">#REF!</definedName>
    <definedName name="au_all" localSheetId="9">#REF!</definedName>
    <definedName name="au_all" localSheetId="3">#REF!</definedName>
    <definedName name="au_all" localSheetId="5">#REF!</definedName>
    <definedName name="au_all" localSheetId="2">#REF!</definedName>
    <definedName name="au_all" localSheetId="4">#REF!</definedName>
    <definedName name="au_all" localSheetId="7">#REF!</definedName>
    <definedName name="au_all" localSheetId="6">#REF!</definedName>
    <definedName name="au_all" localSheetId="0">#REF!</definedName>
    <definedName name="au_all" localSheetId="1">#REF!</definedName>
    <definedName name="au_all" localSheetId="10">#REF!</definedName>
    <definedName name="au_all" localSheetId="8">#REF!</definedName>
    <definedName name="au_all" localSheetId="11">#REF!</definedName>
    <definedName name="au_all">#REF!</definedName>
    <definedName name="au_all_男女" localSheetId="9">#REF!</definedName>
    <definedName name="au_all_男女" localSheetId="3">#REF!</definedName>
    <definedName name="au_all_男女" localSheetId="5">#REF!</definedName>
    <definedName name="au_all_男女" localSheetId="2">#REF!</definedName>
    <definedName name="au_all_男女" localSheetId="4">#REF!</definedName>
    <definedName name="au_all_男女" localSheetId="7">#REF!</definedName>
    <definedName name="au_all_男女" localSheetId="6">#REF!</definedName>
    <definedName name="au_all_男女" localSheetId="0">#REF!</definedName>
    <definedName name="au_all_男女" localSheetId="1">#REF!</definedName>
    <definedName name="au_all_男女" localSheetId="10">#REF!</definedName>
    <definedName name="au_all_男女" localSheetId="8">#REF!</definedName>
    <definedName name="au_all_男女" localSheetId="11">#REF!</definedName>
    <definedName name="au_all_男女">#REF!</definedName>
    <definedName name="au_all2" localSheetId="9">#REF!</definedName>
    <definedName name="au_all2" localSheetId="3">#REF!</definedName>
    <definedName name="au_all2" localSheetId="5">#REF!</definedName>
    <definedName name="au_all2" localSheetId="2">#REF!</definedName>
    <definedName name="au_all2" localSheetId="4">#REF!</definedName>
    <definedName name="au_all2" localSheetId="7">#REF!</definedName>
    <definedName name="au_all2" localSheetId="6">#REF!</definedName>
    <definedName name="au_all2" localSheetId="0">#REF!</definedName>
    <definedName name="au_all2" localSheetId="1">#REF!</definedName>
    <definedName name="au_all2" localSheetId="10">#REF!</definedName>
    <definedName name="au_all2" localSheetId="8">#REF!</definedName>
    <definedName name="au_all2" localSheetId="11">#REF!</definedName>
    <definedName name="au_all2">#REF!</definedName>
    <definedName name="ａｕ月報できた" localSheetId="9">#REF!</definedName>
    <definedName name="ａｕ月報できた" localSheetId="3">#REF!</definedName>
    <definedName name="ａｕ月報できた" localSheetId="5">#REF!</definedName>
    <definedName name="ａｕ月報できた" localSheetId="2">#REF!</definedName>
    <definedName name="ａｕ月報できた" localSheetId="4">#REF!</definedName>
    <definedName name="ａｕ月報できた" localSheetId="7">#REF!</definedName>
    <definedName name="ａｕ月報できた" localSheetId="6">#REF!</definedName>
    <definedName name="ａｕ月報できた" localSheetId="0">#REF!</definedName>
    <definedName name="ａｕ月報できた" localSheetId="1">#REF!</definedName>
    <definedName name="ａｕ月報できた" localSheetId="10">#REF!</definedName>
    <definedName name="ａｕ月報できた" localSheetId="8">#REF!</definedName>
    <definedName name="ａｕ月報できた" localSheetId="11">#REF!</definedName>
    <definedName name="ａｕ月報できた">#REF!</definedName>
    <definedName name="B1定価" localSheetId="9">[1]アシスト見積!#REF!</definedName>
    <definedName name="B1定価" localSheetId="3">[1]アシスト見積!#REF!</definedName>
    <definedName name="B1定価" localSheetId="5">[1]アシスト見積!#REF!</definedName>
    <definedName name="B1定価" localSheetId="2">[1]アシスト見積!#REF!</definedName>
    <definedName name="B1定価" localSheetId="4">[1]アシスト見積!#REF!</definedName>
    <definedName name="B1定価" localSheetId="7">[1]アシスト見積!#REF!</definedName>
    <definedName name="B1定価" localSheetId="6">[1]アシスト見積!#REF!</definedName>
    <definedName name="B1定価" localSheetId="0">[1]アシスト見積!#REF!</definedName>
    <definedName name="B1定価" localSheetId="1">[1]アシスト見積!#REF!</definedName>
    <definedName name="B1定価" localSheetId="10">[1]アシスト見積!#REF!</definedName>
    <definedName name="B1定価" localSheetId="8">[1]アシスト見積!#REF!</definedName>
    <definedName name="B1定価" localSheetId="11">[1]アシスト見積!#REF!</definedName>
    <definedName name="B1定価">[1]アシスト見積!#REF!</definedName>
    <definedName name="B2定価" localSheetId="9">[1]アシスト見積!#REF!</definedName>
    <definedName name="B2定価" localSheetId="3">[1]アシスト見積!#REF!</definedName>
    <definedName name="B2定価" localSheetId="5">[1]アシスト見積!#REF!</definedName>
    <definedName name="B2定価" localSheetId="2">[1]アシスト見積!#REF!</definedName>
    <definedName name="B2定価" localSheetId="4">[1]アシスト見積!#REF!</definedName>
    <definedName name="B2定価" localSheetId="7">[1]アシスト見積!#REF!</definedName>
    <definedName name="B2定価" localSheetId="6">[1]アシスト見積!#REF!</definedName>
    <definedName name="B2定価" localSheetId="0">[1]アシスト見積!#REF!</definedName>
    <definedName name="B2定価" localSheetId="1">[1]アシスト見積!#REF!</definedName>
    <definedName name="B2定価" localSheetId="10">[1]アシスト見積!#REF!</definedName>
    <definedName name="B2定価" localSheetId="8">[1]アシスト見積!#REF!</definedName>
    <definedName name="B2定価" localSheetId="11">[1]アシスト見積!#REF!</definedName>
    <definedName name="B2定価">[1]アシスト見積!#REF!</definedName>
    <definedName name="B3h定価" localSheetId="9">[1]アシスト見積!#REF!</definedName>
    <definedName name="B3h定価" localSheetId="3">[1]アシスト見積!#REF!</definedName>
    <definedName name="B3h定価" localSheetId="5">[1]アシスト見積!#REF!</definedName>
    <definedName name="B3h定価" localSheetId="2">[1]アシスト見積!#REF!</definedName>
    <definedName name="B3h定価" localSheetId="4">[1]アシスト見積!#REF!</definedName>
    <definedName name="B3h定価" localSheetId="7">[1]アシスト見積!#REF!</definedName>
    <definedName name="B3h定価" localSheetId="6">[1]アシスト見積!#REF!</definedName>
    <definedName name="B3h定価" localSheetId="0">[1]アシスト見積!#REF!</definedName>
    <definedName name="B3h定価" localSheetId="1">[1]アシスト見積!#REF!</definedName>
    <definedName name="B3h定価" localSheetId="10">[1]アシスト見積!#REF!</definedName>
    <definedName name="B3h定価" localSheetId="8">[1]アシスト見積!#REF!</definedName>
    <definedName name="B3h定価" localSheetId="11">[1]アシスト見積!#REF!</definedName>
    <definedName name="B3h定価">[1]アシスト見積!#REF!</definedName>
    <definedName name="B3定価" localSheetId="9">[1]アシスト見積!#REF!</definedName>
    <definedName name="B3定価" localSheetId="3">[1]アシスト見積!#REF!</definedName>
    <definedName name="B3定価" localSheetId="5">[1]アシスト見積!#REF!</definedName>
    <definedName name="B3定価" localSheetId="2">[1]アシスト見積!#REF!</definedName>
    <definedName name="B3定価" localSheetId="4">[1]アシスト見積!#REF!</definedName>
    <definedName name="B3定価" localSheetId="7">[1]アシスト見積!#REF!</definedName>
    <definedName name="B3定価" localSheetId="6">[1]アシスト見積!#REF!</definedName>
    <definedName name="B3定価" localSheetId="0">[1]アシスト見積!#REF!</definedName>
    <definedName name="B3定価" localSheetId="1">[1]アシスト見積!#REF!</definedName>
    <definedName name="B3定価" localSheetId="10">[1]アシスト見積!#REF!</definedName>
    <definedName name="B3定価" localSheetId="8">[1]アシスト見積!#REF!</definedName>
    <definedName name="B3定価" localSheetId="11">[1]アシスト見積!#REF!</definedName>
    <definedName name="B3定価">[1]アシスト見積!#REF!</definedName>
    <definedName name="B4h定価" localSheetId="9">[1]アシスト見積!#REF!</definedName>
    <definedName name="B4h定価" localSheetId="3">[1]アシスト見積!#REF!</definedName>
    <definedName name="B4h定価" localSheetId="5">[1]アシスト見積!#REF!</definedName>
    <definedName name="B4h定価" localSheetId="2">[1]アシスト見積!#REF!</definedName>
    <definedName name="B4h定価" localSheetId="4">[1]アシスト見積!#REF!</definedName>
    <definedName name="B4h定価" localSheetId="7">[1]アシスト見積!#REF!</definedName>
    <definedName name="B4h定価" localSheetId="6">[1]アシスト見積!#REF!</definedName>
    <definedName name="B4h定価" localSheetId="0">[1]アシスト見積!#REF!</definedName>
    <definedName name="B4h定価" localSheetId="1">[1]アシスト見積!#REF!</definedName>
    <definedName name="B4h定価" localSheetId="10">[1]アシスト見積!#REF!</definedName>
    <definedName name="B4h定価" localSheetId="8">[1]アシスト見積!#REF!</definedName>
    <definedName name="B4h定価" localSheetId="11">[1]アシスト見積!#REF!</definedName>
    <definedName name="B4h定価">[1]アシスト見積!#REF!</definedName>
    <definedName name="B4定価" localSheetId="9">[1]アシスト見積!#REF!</definedName>
    <definedName name="B4定価" localSheetId="3">[1]アシスト見積!#REF!</definedName>
    <definedName name="B4定価" localSheetId="5">[1]アシスト見積!#REF!</definedName>
    <definedName name="B4定価" localSheetId="2">[1]アシスト見積!#REF!</definedName>
    <definedName name="B4定価" localSheetId="4">[1]アシスト見積!#REF!</definedName>
    <definedName name="B4定価" localSheetId="7">[1]アシスト見積!#REF!</definedName>
    <definedName name="B4定価" localSheetId="6">[1]アシスト見積!#REF!</definedName>
    <definedName name="B4定価" localSheetId="0">[1]アシスト見積!#REF!</definedName>
    <definedName name="B4定価" localSheetId="1">[1]アシスト見積!#REF!</definedName>
    <definedName name="B4定価" localSheetId="10">[1]アシスト見積!#REF!</definedName>
    <definedName name="B4定価" localSheetId="8">[1]アシスト見積!#REF!</definedName>
    <definedName name="B4定価" localSheetId="11">[1]アシスト見積!#REF!</definedName>
    <definedName name="B4定価">[1]アシスト見積!#REF!</definedName>
    <definedName name="B5h定価" localSheetId="9">[1]アシスト見積!#REF!</definedName>
    <definedName name="B5h定価" localSheetId="3">[1]アシスト見積!#REF!</definedName>
    <definedName name="B5h定価" localSheetId="5">[1]アシスト見積!#REF!</definedName>
    <definedName name="B5h定価" localSheetId="2">[1]アシスト見積!#REF!</definedName>
    <definedName name="B5h定価" localSheetId="4">[1]アシスト見積!#REF!</definedName>
    <definedName name="B5h定価" localSheetId="7">[1]アシスト見積!#REF!</definedName>
    <definedName name="B5h定価" localSheetId="6">[1]アシスト見積!#REF!</definedName>
    <definedName name="B5h定価" localSheetId="0">[1]アシスト見積!#REF!</definedName>
    <definedName name="B5h定価" localSheetId="1">[1]アシスト見積!#REF!</definedName>
    <definedName name="B5h定価" localSheetId="10">[1]アシスト見積!#REF!</definedName>
    <definedName name="B5h定価" localSheetId="8">[1]アシスト見積!#REF!</definedName>
    <definedName name="B5h定価" localSheetId="11">[1]アシスト見積!#REF!</definedName>
    <definedName name="B5h定価">[1]アシスト見積!#REF!</definedName>
    <definedName name="B5定価" localSheetId="9">[1]アシスト見積!#REF!</definedName>
    <definedName name="B5定価" localSheetId="3">[1]アシスト見積!#REF!</definedName>
    <definedName name="B5定価" localSheetId="5">[1]アシスト見積!#REF!</definedName>
    <definedName name="B5定価" localSheetId="2">[1]アシスト見積!#REF!</definedName>
    <definedName name="B5定価" localSheetId="4">[1]アシスト見積!#REF!</definedName>
    <definedName name="B5定価" localSheetId="7">[1]アシスト見積!#REF!</definedName>
    <definedName name="B5定価" localSheetId="6">[1]アシスト見積!#REF!</definedName>
    <definedName name="B5定価" localSheetId="0">[1]アシスト見積!#REF!</definedName>
    <definedName name="B5定価" localSheetId="1">[1]アシスト見積!#REF!</definedName>
    <definedName name="B5定価" localSheetId="10">[1]アシスト見積!#REF!</definedName>
    <definedName name="B5定価" localSheetId="8">[1]アシスト見積!#REF!</definedName>
    <definedName name="B5定価" localSheetId="11">[1]アシスト見積!#REF!</definedName>
    <definedName name="B5定価">[1]アシスト見積!#REF!</definedName>
    <definedName name="_xlnm.Database" localSheetId="9">#REF!</definedName>
    <definedName name="_xlnm.Database" localSheetId="3">#REF!</definedName>
    <definedName name="_xlnm.Database" localSheetId="5">#REF!</definedName>
    <definedName name="_xlnm.Database" localSheetId="2">#REF!</definedName>
    <definedName name="_xlnm.Database" localSheetId="4">#REF!</definedName>
    <definedName name="_xlnm.Database" localSheetId="7">#REF!</definedName>
    <definedName name="_xlnm.Database" localSheetId="6">#REF!</definedName>
    <definedName name="_xlnm.Database" localSheetId="0">#REF!</definedName>
    <definedName name="_xlnm.Database" localSheetId="1">#REF!</definedName>
    <definedName name="_xlnm.Database" localSheetId="10">#REF!</definedName>
    <definedName name="_xlnm.Database" localSheetId="8">#REF!</definedName>
    <definedName name="_xlnm.Database" localSheetId="11">#REF!</definedName>
    <definedName name="_xlnm.Database">#REF!</definedName>
    <definedName name="EZ" localSheetId="9">#REF!</definedName>
    <definedName name="EZ" localSheetId="3">#REF!</definedName>
    <definedName name="EZ" localSheetId="5">#REF!</definedName>
    <definedName name="EZ" localSheetId="2">#REF!</definedName>
    <definedName name="EZ" localSheetId="4">#REF!</definedName>
    <definedName name="EZ" localSheetId="7">#REF!</definedName>
    <definedName name="EZ" localSheetId="6">#REF!</definedName>
    <definedName name="EZ" localSheetId="0">#REF!</definedName>
    <definedName name="EZ" localSheetId="1">#REF!</definedName>
    <definedName name="EZ" localSheetId="10">#REF!</definedName>
    <definedName name="EZ" localSheetId="8">#REF!</definedName>
    <definedName name="EZ" localSheetId="11">#REF!</definedName>
    <definedName name="EZ">#REF!</definedName>
    <definedName name="EZ_男女" localSheetId="9">#REF!</definedName>
    <definedName name="EZ_男女" localSheetId="3">#REF!</definedName>
    <definedName name="EZ_男女" localSheetId="5">#REF!</definedName>
    <definedName name="EZ_男女" localSheetId="2">#REF!</definedName>
    <definedName name="EZ_男女" localSheetId="4">#REF!</definedName>
    <definedName name="EZ_男女" localSheetId="7">#REF!</definedName>
    <definedName name="EZ_男女" localSheetId="6">#REF!</definedName>
    <definedName name="EZ_男女" localSheetId="0">#REF!</definedName>
    <definedName name="EZ_男女" localSheetId="1">#REF!</definedName>
    <definedName name="EZ_男女" localSheetId="10">#REF!</definedName>
    <definedName name="EZ_男女" localSheetId="8">#REF!</definedName>
    <definedName name="EZ_男女" localSheetId="11">#REF!</definedName>
    <definedName name="EZ_男女">#REF!</definedName>
    <definedName name="EZフラット" localSheetId="9">#REF!</definedName>
    <definedName name="EZフラット" localSheetId="3">#REF!</definedName>
    <definedName name="EZフラット" localSheetId="5">#REF!</definedName>
    <definedName name="EZフラット" localSheetId="2">#REF!</definedName>
    <definedName name="EZフラット" localSheetId="4">#REF!</definedName>
    <definedName name="EZフラット" localSheetId="7">#REF!</definedName>
    <definedName name="EZフラット" localSheetId="6">#REF!</definedName>
    <definedName name="EZフラット" localSheetId="0">#REF!</definedName>
    <definedName name="EZフラット" localSheetId="1">#REF!</definedName>
    <definedName name="EZフラット" localSheetId="10">#REF!</definedName>
    <definedName name="EZフラット" localSheetId="8">#REF!</definedName>
    <definedName name="EZフラット" localSheetId="11">#REF!</definedName>
    <definedName name="EZフラット">#REF!</definedName>
    <definedName name="EZフラット_男女" localSheetId="9">#REF!</definedName>
    <definedName name="EZフラット_男女" localSheetId="3">#REF!</definedName>
    <definedName name="EZフラット_男女" localSheetId="5">#REF!</definedName>
    <definedName name="EZフラット_男女" localSheetId="2">#REF!</definedName>
    <definedName name="EZフラット_男女" localSheetId="4">#REF!</definedName>
    <definedName name="EZフラット_男女" localSheetId="7">#REF!</definedName>
    <definedName name="EZフラット_男女" localSheetId="6">#REF!</definedName>
    <definedName name="EZフラット_男女" localSheetId="0">#REF!</definedName>
    <definedName name="EZフラット_男女" localSheetId="1">#REF!</definedName>
    <definedName name="EZフラット_男女" localSheetId="10">#REF!</definedName>
    <definedName name="EZフラット_男女" localSheetId="8">#REF!</definedName>
    <definedName name="EZフラット_男女" localSheetId="11">#REF!</definedName>
    <definedName name="EZフラット_男女">#REF!</definedName>
    <definedName name="middle" localSheetId="9">#REF!</definedName>
    <definedName name="middle" localSheetId="3">#REF!</definedName>
    <definedName name="middle" localSheetId="5">#REF!</definedName>
    <definedName name="middle" localSheetId="2">#REF!</definedName>
    <definedName name="middle" localSheetId="4">#REF!</definedName>
    <definedName name="middle" localSheetId="7">#REF!</definedName>
    <definedName name="middle" localSheetId="6">#REF!</definedName>
    <definedName name="middle" localSheetId="0">#REF!</definedName>
    <definedName name="middle" localSheetId="1">#REF!</definedName>
    <definedName name="middle" localSheetId="10">#REF!</definedName>
    <definedName name="middle" localSheetId="8">#REF!</definedName>
    <definedName name="middle" localSheetId="11">#REF!</definedName>
    <definedName name="middle">#REF!</definedName>
    <definedName name="middle_男女" localSheetId="9">#REF!</definedName>
    <definedName name="middle_男女" localSheetId="3">#REF!</definedName>
    <definedName name="middle_男女" localSheetId="5">#REF!</definedName>
    <definedName name="middle_男女" localSheetId="2">#REF!</definedName>
    <definedName name="middle_男女" localSheetId="4">#REF!</definedName>
    <definedName name="middle_男女" localSheetId="7">#REF!</definedName>
    <definedName name="middle_男女" localSheetId="6">#REF!</definedName>
    <definedName name="middle_男女" localSheetId="0">#REF!</definedName>
    <definedName name="middle_男女" localSheetId="1">#REF!</definedName>
    <definedName name="middle_男女" localSheetId="10">#REF!</definedName>
    <definedName name="middle_男女" localSheetId="8">#REF!</definedName>
    <definedName name="middle_男女" localSheetId="11">#REF!</definedName>
    <definedName name="middle_男女">#REF!</definedName>
    <definedName name="middleWIN" localSheetId="9">#REF!</definedName>
    <definedName name="middleWIN" localSheetId="3">#REF!</definedName>
    <definedName name="middleWIN" localSheetId="5">#REF!</definedName>
    <definedName name="middleWIN" localSheetId="2">#REF!</definedName>
    <definedName name="middleWIN" localSheetId="4">#REF!</definedName>
    <definedName name="middleWIN" localSheetId="7">#REF!</definedName>
    <definedName name="middleWIN" localSheetId="6">#REF!</definedName>
    <definedName name="middleWIN" localSheetId="0">#REF!</definedName>
    <definedName name="middleWIN" localSheetId="1">#REF!</definedName>
    <definedName name="middleWIN" localSheetId="10">#REF!</definedName>
    <definedName name="middleWIN" localSheetId="8">#REF!</definedName>
    <definedName name="middleWIN" localSheetId="11">#REF!</definedName>
    <definedName name="middleWIN">#REF!</definedName>
    <definedName name="middleWIN_男女" localSheetId="9">#REF!</definedName>
    <definedName name="middleWIN_男女" localSheetId="3">#REF!</definedName>
    <definedName name="middleWIN_男女" localSheetId="5">#REF!</definedName>
    <definedName name="middleWIN_男女" localSheetId="2">#REF!</definedName>
    <definedName name="middleWIN_男女" localSheetId="4">#REF!</definedName>
    <definedName name="middleWIN_男女" localSheetId="7">#REF!</definedName>
    <definedName name="middleWIN_男女" localSheetId="6">#REF!</definedName>
    <definedName name="middleWIN_男女" localSheetId="0">#REF!</definedName>
    <definedName name="middleWIN_男女" localSheetId="1">#REF!</definedName>
    <definedName name="middleWIN_男女" localSheetId="10">#REF!</definedName>
    <definedName name="middleWIN_男女" localSheetId="8">#REF!</definedName>
    <definedName name="middleWIN_男女" localSheetId="11">#REF!</definedName>
    <definedName name="middleWIN_男女">#REF!</definedName>
    <definedName name="packet" localSheetId="9">#REF!</definedName>
    <definedName name="packet" localSheetId="3">#REF!</definedName>
    <definedName name="packet" localSheetId="5">#REF!</definedName>
    <definedName name="packet" localSheetId="2">#REF!</definedName>
    <definedName name="packet" localSheetId="4">#REF!</definedName>
    <definedName name="packet" localSheetId="7">#REF!</definedName>
    <definedName name="packet" localSheetId="6">#REF!</definedName>
    <definedName name="packet" localSheetId="0">#REF!</definedName>
    <definedName name="packet" localSheetId="1">#REF!</definedName>
    <definedName name="packet" localSheetId="10">#REF!</definedName>
    <definedName name="packet" localSheetId="8">#REF!</definedName>
    <definedName name="packet" localSheetId="11">#REF!</definedName>
    <definedName name="packet">#REF!</definedName>
    <definedName name="packet_男女" localSheetId="9">#REF!</definedName>
    <definedName name="packet_男女" localSheetId="3">#REF!</definedName>
    <definedName name="packet_男女" localSheetId="5">#REF!</definedName>
    <definedName name="packet_男女" localSheetId="2">#REF!</definedName>
    <definedName name="packet_男女" localSheetId="4">#REF!</definedName>
    <definedName name="packet_男女" localSheetId="7">#REF!</definedName>
    <definedName name="packet_男女" localSheetId="6">#REF!</definedName>
    <definedName name="packet_男女" localSheetId="0">#REF!</definedName>
    <definedName name="packet_男女" localSheetId="1">#REF!</definedName>
    <definedName name="packet_男女" localSheetId="10">#REF!</definedName>
    <definedName name="packet_男女" localSheetId="8">#REF!</definedName>
    <definedName name="packet_男女" localSheetId="11">#REF!</definedName>
    <definedName name="packet_男女">#REF!</definedName>
    <definedName name="packetWIN" localSheetId="9">#REF!</definedName>
    <definedName name="packetWIN" localSheetId="3">#REF!</definedName>
    <definedName name="packetWIN" localSheetId="5">#REF!</definedName>
    <definedName name="packetWIN" localSheetId="2">#REF!</definedName>
    <definedName name="packetWIN" localSheetId="4">#REF!</definedName>
    <definedName name="packetWIN" localSheetId="7">#REF!</definedName>
    <definedName name="packetWIN" localSheetId="6">#REF!</definedName>
    <definedName name="packetWIN" localSheetId="0">#REF!</definedName>
    <definedName name="packetWIN" localSheetId="1">#REF!</definedName>
    <definedName name="packetWIN" localSheetId="10">#REF!</definedName>
    <definedName name="packetWIN" localSheetId="8">#REF!</definedName>
    <definedName name="packetWIN" localSheetId="11">#REF!</definedName>
    <definedName name="packetWIN">#REF!</definedName>
    <definedName name="packetWIN_男女" localSheetId="9">#REF!</definedName>
    <definedName name="packetWIN_男女" localSheetId="3">#REF!</definedName>
    <definedName name="packetWIN_男女" localSheetId="5">#REF!</definedName>
    <definedName name="packetWIN_男女" localSheetId="2">#REF!</definedName>
    <definedName name="packetWIN_男女" localSheetId="4">#REF!</definedName>
    <definedName name="packetWIN_男女" localSheetId="7">#REF!</definedName>
    <definedName name="packetWIN_男女" localSheetId="6">#REF!</definedName>
    <definedName name="packetWIN_男女" localSheetId="0">#REF!</definedName>
    <definedName name="packetWIN_男女" localSheetId="1">#REF!</definedName>
    <definedName name="packetWIN_男女" localSheetId="10">#REF!</definedName>
    <definedName name="packetWIN_男女" localSheetId="8">#REF!</definedName>
    <definedName name="packetWIN_男女" localSheetId="11">#REF!</definedName>
    <definedName name="packetWIN_男女">#REF!</definedName>
    <definedName name="_xlnm.Print_Area" localSheetId="6">太白区!$A$1:$K$146</definedName>
    <definedName name="_xlnm.Print_Area" localSheetId="0">'通常配布地区明細 '!$A$1:$O$327</definedName>
    <definedName name="_xlnm.Print_Titles" localSheetId="0">'通常配布地区明細 '!$1:$5</definedName>
    <definedName name="Q01_解約基準">[2]Q01_解約基準!$A$1:$F$50</definedName>
    <definedName name="Q02_新規基準">[2]Q02_新規基準!$A$1:$G$87</definedName>
    <definedName name="Q03_実績2">[2]Q03_実績2!$A$1:$I$85</definedName>
    <definedName name="Q21_新規" localSheetId="9">#REF!</definedName>
    <definedName name="Q21_新規" localSheetId="3">#REF!</definedName>
    <definedName name="Q21_新規" localSheetId="5">#REF!</definedName>
    <definedName name="Q21_新規" localSheetId="2">#REF!</definedName>
    <definedName name="Q21_新規" localSheetId="4">#REF!</definedName>
    <definedName name="Q21_新規" localSheetId="7">#REF!</definedName>
    <definedName name="Q21_新規" localSheetId="6">#REF!</definedName>
    <definedName name="Q21_新規" localSheetId="0">#REF!</definedName>
    <definedName name="Q21_新規" localSheetId="1">#REF!</definedName>
    <definedName name="Q21_新規" localSheetId="10">#REF!</definedName>
    <definedName name="Q21_新規" localSheetId="8">#REF!</definedName>
    <definedName name="Q21_新規" localSheetId="11">#REF!</definedName>
    <definedName name="Q21_新規">#REF!</definedName>
    <definedName name="Q23_有力代理店_新規" localSheetId="9">#REF!</definedName>
    <definedName name="Q23_有力代理店_新規" localSheetId="3">#REF!</definedName>
    <definedName name="Q23_有力代理店_新規" localSheetId="5">#REF!</definedName>
    <definedName name="Q23_有力代理店_新規" localSheetId="2">#REF!</definedName>
    <definedName name="Q23_有力代理店_新規" localSheetId="4">#REF!</definedName>
    <definedName name="Q23_有力代理店_新規" localSheetId="7">#REF!</definedName>
    <definedName name="Q23_有力代理店_新規" localSheetId="6">#REF!</definedName>
    <definedName name="Q23_有力代理店_新規" localSheetId="0">#REF!</definedName>
    <definedName name="Q23_有力代理店_新規" localSheetId="1">#REF!</definedName>
    <definedName name="Q23_有力代理店_新規" localSheetId="10">#REF!</definedName>
    <definedName name="Q23_有力代理店_新規" localSheetId="8">#REF!</definedName>
    <definedName name="Q23_有力代理店_新規" localSheetId="11">#REF!</definedName>
    <definedName name="Q23_有力代理店_新規">#REF!</definedName>
    <definedName name="Q24_その他_新規" localSheetId="9">#REF!</definedName>
    <definedName name="Q24_その他_新規" localSheetId="3">#REF!</definedName>
    <definedName name="Q24_その他_新規" localSheetId="5">#REF!</definedName>
    <definedName name="Q24_その他_新規" localSheetId="2">#REF!</definedName>
    <definedName name="Q24_その他_新規" localSheetId="4">#REF!</definedName>
    <definedName name="Q24_その他_新規" localSheetId="7">#REF!</definedName>
    <definedName name="Q24_その他_新規" localSheetId="6">#REF!</definedName>
    <definedName name="Q24_その他_新規" localSheetId="0">#REF!</definedName>
    <definedName name="Q24_その他_新規" localSheetId="1">#REF!</definedName>
    <definedName name="Q24_その他_新規" localSheetId="10">#REF!</definedName>
    <definedName name="Q24_その他_新規" localSheetId="8">#REF!</definedName>
    <definedName name="Q24_その他_新規" localSheetId="11">#REF!</definedName>
    <definedName name="Q24_その他_新規">#REF!</definedName>
    <definedName name="Q33_有力代理店_機変" localSheetId="9">#REF!</definedName>
    <definedName name="Q33_有力代理店_機変" localSheetId="3">#REF!</definedName>
    <definedName name="Q33_有力代理店_機変" localSheetId="5">#REF!</definedName>
    <definedName name="Q33_有力代理店_機変" localSheetId="2">#REF!</definedName>
    <definedName name="Q33_有力代理店_機変" localSheetId="4">#REF!</definedName>
    <definedName name="Q33_有力代理店_機変" localSheetId="7">#REF!</definedName>
    <definedName name="Q33_有力代理店_機変" localSheetId="6">#REF!</definedName>
    <definedName name="Q33_有力代理店_機変" localSheetId="0">#REF!</definedName>
    <definedName name="Q33_有力代理店_機変" localSheetId="1">#REF!</definedName>
    <definedName name="Q33_有力代理店_機変" localSheetId="10">#REF!</definedName>
    <definedName name="Q33_有力代理店_機変" localSheetId="8">#REF!</definedName>
    <definedName name="Q33_有力代理店_機変" localSheetId="11">#REF!</definedName>
    <definedName name="Q33_有力代理店_機変">#REF!</definedName>
    <definedName name="Q34_その他_機変" localSheetId="9">#REF!</definedName>
    <definedName name="Q34_その他_機変" localSheetId="3">#REF!</definedName>
    <definedName name="Q34_その他_機変" localSheetId="5">#REF!</definedName>
    <definedName name="Q34_その他_機変" localSheetId="2">#REF!</definedName>
    <definedName name="Q34_その他_機変" localSheetId="4">#REF!</definedName>
    <definedName name="Q34_その他_機変" localSheetId="7">#REF!</definedName>
    <definedName name="Q34_その他_機変" localSheetId="6">#REF!</definedName>
    <definedName name="Q34_その他_機変" localSheetId="0">#REF!</definedName>
    <definedName name="Q34_その他_機変" localSheetId="1">#REF!</definedName>
    <definedName name="Q34_その他_機変" localSheetId="10">#REF!</definedName>
    <definedName name="Q34_その他_機変" localSheetId="8">#REF!</definedName>
    <definedName name="Q34_その他_機変" localSheetId="11">#REF!</definedName>
    <definedName name="Q34_その他_機変">#REF!</definedName>
    <definedName name="Q43_有力代理店_在庫" localSheetId="9">#REF!</definedName>
    <definedName name="Q43_有力代理店_在庫" localSheetId="3">#REF!</definedName>
    <definedName name="Q43_有力代理店_在庫" localSheetId="5">#REF!</definedName>
    <definedName name="Q43_有力代理店_在庫" localSheetId="2">#REF!</definedName>
    <definedName name="Q43_有力代理店_在庫" localSheetId="4">#REF!</definedName>
    <definedName name="Q43_有力代理店_在庫" localSheetId="7">#REF!</definedName>
    <definedName name="Q43_有力代理店_在庫" localSheetId="6">#REF!</definedName>
    <definedName name="Q43_有力代理店_在庫" localSheetId="0">#REF!</definedName>
    <definedName name="Q43_有力代理店_在庫" localSheetId="1">#REF!</definedName>
    <definedName name="Q43_有力代理店_在庫" localSheetId="10">#REF!</definedName>
    <definedName name="Q43_有力代理店_在庫" localSheetId="8">#REF!</definedName>
    <definedName name="Q43_有力代理店_在庫" localSheetId="11">#REF!</definedName>
    <definedName name="Q43_有力代理店_在庫">#REF!</definedName>
    <definedName name="Q44_その他_在庫" localSheetId="9">#REF!</definedName>
    <definedName name="Q44_その他_在庫" localSheetId="3">#REF!</definedName>
    <definedName name="Q44_その他_在庫" localSheetId="5">#REF!</definedName>
    <definedName name="Q44_その他_在庫" localSheetId="2">#REF!</definedName>
    <definedName name="Q44_その他_在庫" localSheetId="4">#REF!</definedName>
    <definedName name="Q44_その他_在庫" localSheetId="7">#REF!</definedName>
    <definedName name="Q44_その他_在庫" localSheetId="6">#REF!</definedName>
    <definedName name="Q44_その他_在庫" localSheetId="0">#REF!</definedName>
    <definedName name="Q44_その他_在庫" localSheetId="1">#REF!</definedName>
    <definedName name="Q44_その他_在庫" localSheetId="10">#REF!</definedName>
    <definedName name="Q44_その他_在庫" localSheetId="8">#REF!</definedName>
    <definedName name="Q44_その他_在庫" localSheetId="11">#REF!</definedName>
    <definedName name="Q44_その他_在庫">#REF!</definedName>
    <definedName name="Q51_沖縄計" localSheetId="9">#REF!</definedName>
    <definedName name="Q51_沖縄計" localSheetId="3">#REF!</definedName>
    <definedName name="Q51_沖縄計" localSheetId="5">#REF!</definedName>
    <definedName name="Q51_沖縄計" localSheetId="2">#REF!</definedName>
    <definedName name="Q51_沖縄計" localSheetId="4">#REF!</definedName>
    <definedName name="Q51_沖縄計" localSheetId="7">#REF!</definedName>
    <definedName name="Q51_沖縄計" localSheetId="6">#REF!</definedName>
    <definedName name="Q51_沖縄計" localSheetId="0">#REF!</definedName>
    <definedName name="Q51_沖縄計" localSheetId="1">#REF!</definedName>
    <definedName name="Q51_沖縄計" localSheetId="10">#REF!</definedName>
    <definedName name="Q51_沖縄計" localSheetId="8">#REF!</definedName>
    <definedName name="Q51_沖縄計" localSheetId="11">#REF!</definedName>
    <definedName name="Q51_沖縄計">#REF!</definedName>
    <definedName name="Q52_au事業本部計" localSheetId="9">#REF!</definedName>
    <definedName name="Q52_au事業本部計" localSheetId="3">#REF!</definedName>
    <definedName name="Q52_au事業本部計" localSheetId="5">#REF!</definedName>
    <definedName name="Q52_au事業本部計" localSheetId="2">#REF!</definedName>
    <definedName name="Q52_au事業本部計" localSheetId="4">#REF!</definedName>
    <definedName name="Q52_au事業本部計" localSheetId="7">#REF!</definedName>
    <definedName name="Q52_au事業本部計" localSheetId="6">#REF!</definedName>
    <definedName name="Q52_au事業本部計" localSheetId="0">#REF!</definedName>
    <definedName name="Q52_au事業本部計" localSheetId="1">#REF!</definedName>
    <definedName name="Q52_au事業本部計" localSheetId="10">#REF!</definedName>
    <definedName name="Q52_au事業本部計" localSheetId="8">#REF!</definedName>
    <definedName name="Q52_au事業本部計" localSheetId="11">#REF!</definedName>
    <definedName name="Q52_au事業本部計">#REF!</definedName>
    <definedName name="Q73_代理店数" localSheetId="9">#REF!</definedName>
    <definedName name="Q73_代理店数" localSheetId="3">#REF!</definedName>
    <definedName name="Q73_代理店数" localSheetId="5">#REF!</definedName>
    <definedName name="Q73_代理店数" localSheetId="2">#REF!</definedName>
    <definedName name="Q73_代理店数" localSheetId="4">#REF!</definedName>
    <definedName name="Q73_代理店数" localSheetId="7">#REF!</definedName>
    <definedName name="Q73_代理店数" localSheetId="6">#REF!</definedName>
    <definedName name="Q73_代理店数" localSheetId="0">#REF!</definedName>
    <definedName name="Q73_代理店数" localSheetId="1">#REF!</definedName>
    <definedName name="Q73_代理店数" localSheetId="10">#REF!</definedName>
    <definedName name="Q73_代理店数" localSheetId="8">#REF!</definedName>
    <definedName name="Q73_代理店数" localSheetId="11">#REF!</definedName>
    <definedName name="Q73_代理店数">#REF!</definedName>
    <definedName name="QⅢ5_1_年齢別稼働" localSheetId="9">#REF!</definedName>
    <definedName name="QⅢ5_1_年齢別稼働" localSheetId="3">#REF!</definedName>
    <definedName name="QⅢ5_1_年齢別稼働" localSheetId="5">#REF!</definedName>
    <definedName name="QⅢ5_1_年齢別稼働" localSheetId="2">#REF!</definedName>
    <definedName name="QⅢ5_1_年齢別稼働" localSheetId="4">#REF!</definedName>
    <definedName name="QⅢ5_1_年齢別稼働" localSheetId="7">#REF!</definedName>
    <definedName name="QⅢ5_1_年齢別稼働" localSheetId="6">#REF!</definedName>
    <definedName name="QⅢ5_1_年齢別稼働" localSheetId="0">#REF!</definedName>
    <definedName name="QⅢ5_1_年齢別稼働" localSheetId="1">#REF!</definedName>
    <definedName name="QⅢ5_1_年齢別稼働" localSheetId="10">#REF!</definedName>
    <definedName name="QⅢ5_1_年齢別稼働" localSheetId="8">#REF!</definedName>
    <definedName name="QⅢ5_1_年齢別稼働" localSheetId="11">#REF!</definedName>
    <definedName name="QⅢ5_1_年齢別稼働">#REF!</definedName>
    <definedName name="super" localSheetId="9">#REF!</definedName>
    <definedName name="super" localSheetId="3">#REF!</definedName>
    <definedName name="super" localSheetId="5">#REF!</definedName>
    <definedName name="super" localSheetId="2">#REF!</definedName>
    <definedName name="super" localSheetId="4">#REF!</definedName>
    <definedName name="super" localSheetId="7">#REF!</definedName>
    <definedName name="super" localSheetId="6">#REF!</definedName>
    <definedName name="super" localSheetId="0">#REF!</definedName>
    <definedName name="super" localSheetId="1">#REF!</definedName>
    <definedName name="super" localSheetId="10">#REF!</definedName>
    <definedName name="super" localSheetId="8">#REF!</definedName>
    <definedName name="super" localSheetId="11">#REF!</definedName>
    <definedName name="super">#REF!</definedName>
    <definedName name="super_男女" localSheetId="9">#REF!</definedName>
    <definedName name="super_男女" localSheetId="3">#REF!</definedName>
    <definedName name="super_男女" localSheetId="5">#REF!</definedName>
    <definedName name="super_男女" localSheetId="2">#REF!</definedName>
    <definedName name="super_男女" localSheetId="4">#REF!</definedName>
    <definedName name="super_男女" localSheetId="7">#REF!</definedName>
    <definedName name="super_男女" localSheetId="6">#REF!</definedName>
    <definedName name="super_男女" localSheetId="0">#REF!</definedName>
    <definedName name="super_男女" localSheetId="1">#REF!</definedName>
    <definedName name="super_男女" localSheetId="10">#REF!</definedName>
    <definedName name="super_男女" localSheetId="8">#REF!</definedName>
    <definedName name="super_男女" localSheetId="11">#REF!</definedName>
    <definedName name="super_男女">#REF!</definedName>
    <definedName name="superWIN" localSheetId="9">#REF!</definedName>
    <definedName name="superWIN" localSheetId="3">#REF!</definedName>
    <definedName name="superWIN" localSheetId="5">#REF!</definedName>
    <definedName name="superWIN" localSheetId="2">#REF!</definedName>
    <definedName name="superWIN" localSheetId="4">#REF!</definedName>
    <definedName name="superWIN" localSheetId="7">#REF!</definedName>
    <definedName name="superWIN" localSheetId="6">#REF!</definedName>
    <definedName name="superWIN" localSheetId="0">#REF!</definedName>
    <definedName name="superWIN" localSheetId="1">#REF!</definedName>
    <definedName name="superWIN" localSheetId="10">#REF!</definedName>
    <definedName name="superWIN" localSheetId="8">#REF!</definedName>
    <definedName name="superWIN" localSheetId="11">#REF!</definedName>
    <definedName name="superWIN">#REF!</definedName>
    <definedName name="superWIN_男女" localSheetId="9">#REF!</definedName>
    <definedName name="superWIN_男女" localSheetId="3">#REF!</definedName>
    <definedName name="superWIN_男女" localSheetId="5">#REF!</definedName>
    <definedName name="superWIN_男女" localSheetId="2">#REF!</definedName>
    <definedName name="superWIN_男女" localSheetId="4">#REF!</definedName>
    <definedName name="superWIN_男女" localSheetId="7">#REF!</definedName>
    <definedName name="superWIN_男女" localSheetId="6">#REF!</definedName>
    <definedName name="superWIN_男女" localSheetId="0">#REF!</definedName>
    <definedName name="superWIN_男女" localSheetId="1">#REF!</definedName>
    <definedName name="superWIN_男女" localSheetId="10">#REF!</definedName>
    <definedName name="superWIN_男女" localSheetId="8">#REF!</definedName>
    <definedName name="superWIN_男女" localSheetId="11">#REF!</definedName>
    <definedName name="superWIN_男女">#REF!</definedName>
    <definedName name="T_au実績_1" localSheetId="9">#REF!</definedName>
    <definedName name="T_au実績_1" localSheetId="3">#REF!</definedName>
    <definedName name="T_au実績_1" localSheetId="5">#REF!</definedName>
    <definedName name="T_au実績_1" localSheetId="2">#REF!</definedName>
    <definedName name="T_au実績_1" localSheetId="4">#REF!</definedName>
    <definedName name="T_au実績_1" localSheetId="7">#REF!</definedName>
    <definedName name="T_au実績_1" localSheetId="6">#REF!</definedName>
    <definedName name="T_au実績_1" localSheetId="0">#REF!</definedName>
    <definedName name="T_au実績_1" localSheetId="1">#REF!</definedName>
    <definedName name="T_au実績_1" localSheetId="10">#REF!</definedName>
    <definedName name="T_au実績_1" localSheetId="8">#REF!</definedName>
    <definedName name="T_au実績_1" localSheetId="11">#REF!</definedName>
    <definedName name="T_au実績_1">#REF!</definedName>
    <definedName name="T_b003__機変者変更前ARPU_EVDO版③">[3]T_b003__機変者変更前ARPU_EVDO版!$A$1:$L$1</definedName>
    <definedName name="T_ｃ002_機変移動機種利用期間_EVDO">[3]T_ｃ002_機変移動機種利用期間_EV!$A$1:$E$212</definedName>
    <definedName name="T_ｃ003_機変移動機種利用期間_EVDO以外">[3]T_ｃ003_機変移動機種利用期間_EV!$A$1:$B$67</definedName>
    <definedName name="T_ｃ004_機変移動機種利用期間_全">[3]T_ｃ004_機変移動機種利用期間_全!$A$1:$B$67</definedName>
    <definedName name="T_各社実績" localSheetId="9">#REF!</definedName>
    <definedName name="T_各社実績" localSheetId="3">#REF!</definedName>
    <definedName name="T_各社実績" localSheetId="5">#REF!</definedName>
    <definedName name="T_各社実績" localSheetId="2">#REF!</definedName>
    <definedName name="T_各社実績" localSheetId="4">#REF!</definedName>
    <definedName name="T_各社実績" localSheetId="7">#REF!</definedName>
    <definedName name="T_各社実績" localSheetId="6">#REF!</definedName>
    <definedName name="T_各社実績" localSheetId="0">#REF!</definedName>
    <definedName name="T_各社実績" localSheetId="1">#REF!</definedName>
    <definedName name="T_各社実績" localSheetId="10">#REF!</definedName>
    <definedName name="T_各社実績" localSheetId="8">#REF!</definedName>
    <definedName name="T_各社実績" localSheetId="11">#REF!</definedName>
    <definedName name="T_各社実績">#REF!</definedName>
    <definedName name="T_各社実績_2" localSheetId="9">#REF!</definedName>
    <definedName name="T_各社実績_2" localSheetId="3">#REF!</definedName>
    <definedName name="T_各社実績_2" localSheetId="5">#REF!</definedName>
    <definedName name="T_各社実績_2" localSheetId="2">#REF!</definedName>
    <definedName name="T_各社実績_2" localSheetId="4">#REF!</definedName>
    <definedName name="T_各社実績_2" localSheetId="7">#REF!</definedName>
    <definedName name="T_各社実績_2" localSheetId="6">#REF!</definedName>
    <definedName name="T_各社実績_2" localSheetId="0">#REF!</definedName>
    <definedName name="T_各社実績_2" localSheetId="1">#REF!</definedName>
    <definedName name="T_各社実績_2" localSheetId="10">#REF!</definedName>
    <definedName name="T_各社実績_2" localSheetId="8">#REF!</definedName>
    <definedName name="T_各社実績_2" localSheetId="11">#REF!</definedName>
    <definedName name="T_各社実績_2">#REF!</definedName>
    <definedName name="T_累計MPテーブル" localSheetId="9">#REF!</definedName>
    <definedName name="T_累計MPテーブル" localSheetId="3">#REF!</definedName>
    <definedName name="T_累計MPテーブル" localSheetId="5">#REF!</definedName>
    <definedName name="T_累計MPテーブル" localSheetId="2">#REF!</definedName>
    <definedName name="T_累計MPテーブル" localSheetId="4">#REF!</definedName>
    <definedName name="T_累計MPテーブル" localSheetId="7">#REF!</definedName>
    <definedName name="T_累計MPテーブル" localSheetId="6">#REF!</definedName>
    <definedName name="T_累計MPテーブル" localSheetId="0">#REF!</definedName>
    <definedName name="T_累計MPテーブル" localSheetId="1">#REF!</definedName>
    <definedName name="T_累計MPテーブル" localSheetId="10">#REF!</definedName>
    <definedName name="T_累計MPテーブル" localSheetId="8">#REF!</definedName>
    <definedName name="T_累計MPテーブル" localSheetId="11">#REF!</definedName>
    <definedName name="T_累計MPテーブル">#REF!</definedName>
    <definedName name="T0401_EVDO_auセグメント_機変">[4]T0401_EVDO_auセグメント_機変!$A$1:$D$166</definedName>
    <definedName name="T0401_EVDO_auセグメント_新規">[4]T0401_EVDO_auセグメント_新規!$A$1:$D$193</definedName>
    <definedName name="T05_" localSheetId="9">#REF!</definedName>
    <definedName name="T05_" localSheetId="3">#REF!</definedName>
    <definedName name="T05_" localSheetId="5">#REF!</definedName>
    <definedName name="T05_" localSheetId="2">#REF!</definedName>
    <definedName name="T05_" localSheetId="4">#REF!</definedName>
    <definedName name="T05_" localSheetId="7">#REF!</definedName>
    <definedName name="T05_" localSheetId="6">#REF!</definedName>
    <definedName name="T05_" localSheetId="0">#REF!</definedName>
    <definedName name="T05_" localSheetId="1">#REF!</definedName>
    <definedName name="T05_" localSheetId="10">#REF!</definedName>
    <definedName name="T05_" localSheetId="8">#REF!</definedName>
    <definedName name="T05_" localSheetId="11">#REF!</definedName>
    <definedName name="T05_">#REF!</definedName>
    <definedName name="T06_" localSheetId="9">#REF!</definedName>
    <definedName name="T06_" localSheetId="3">#REF!</definedName>
    <definedName name="T06_" localSheetId="5">#REF!</definedName>
    <definedName name="T06_" localSheetId="2">#REF!</definedName>
    <definedName name="T06_" localSheetId="4">#REF!</definedName>
    <definedName name="T06_" localSheetId="7">#REF!</definedName>
    <definedName name="T06_" localSheetId="6">#REF!</definedName>
    <definedName name="T06_" localSheetId="0">#REF!</definedName>
    <definedName name="T06_" localSheetId="1">#REF!</definedName>
    <definedName name="T06_" localSheetId="10">#REF!</definedName>
    <definedName name="T06_" localSheetId="8">#REF!</definedName>
    <definedName name="T06_" localSheetId="11">#REF!</definedName>
    <definedName name="T06_">#REF!</definedName>
    <definedName name="T23_有力代理店_新規" localSheetId="9">#REF!</definedName>
    <definedName name="T23_有力代理店_新規" localSheetId="3">#REF!</definedName>
    <definedName name="T23_有力代理店_新規" localSheetId="5">#REF!</definedName>
    <definedName name="T23_有力代理店_新規" localSheetId="2">#REF!</definedName>
    <definedName name="T23_有力代理店_新規" localSheetId="4">#REF!</definedName>
    <definedName name="T23_有力代理店_新規" localSheetId="7">#REF!</definedName>
    <definedName name="T23_有力代理店_新規" localSheetId="6">#REF!</definedName>
    <definedName name="T23_有力代理店_新規" localSheetId="0">#REF!</definedName>
    <definedName name="T23_有力代理店_新規" localSheetId="1">#REF!</definedName>
    <definedName name="T23_有力代理店_新規" localSheetId="10">#REF!</definedName>
    <definedName name="T23_有力代理店_新規" localSheetId="8">#REF!</definedName>
    <definedName name="T23_有力代理店_新規" localSheetId="11">#REF!</definedName>
    <definedName name="T23_有力代理店_新規">#REF!</definedName>
    <definedName name="T24_その他_新規" localSheetId="9">#REF!</definedName>
    <definedName name="T24_その他_新規" localSheetId="3">#REF!</definedName>
    <definedName name="T24_その他_新規" localSheetId="5">#REF!</definedName>
    <definedName name="T24_その他_新規" localSheetId="2">#REF!</definedName>
    <definedName name="T24_その他_新規" localSheetId="4">#REF!</definedName>
    <definedName name="T24_その他_新規" localSheetId="7">#REF!</definedName>
    <definedName name="T24_その他_新規" localSheetId="6">#REF!</definedName>
    <definedName name="T24_その他_新規" localSheetId="0">#REF!</definedName>
    <definedName name="T24_その他_新規" localSheetId="1">#REF!</definedName>
    <definedName name="T24_その他_新規" localSheetId="10">#REF!</definedName>
    <definedName name="T24_その他_新規" localSheetId="8">#REF!</definedName>
    <definedName name="T24_その他_新規" localSheetId="11">#REF!</definedName>
    <definedName name="T24_その他_新規">#REF!</definedName>
    <definedName name="T3_支社別新規と解約" localSheetId="9">#REF!</definedName>
    <definedName name="T3_支社別新規と解約" localSheetId="3">#REF!</definedName>
    <definedName name="T3_支社別新規と解約" localSheetId="5">#REF!</definedName>
    <definedName name="T3_支社別新規と解約" localSheetId="2">#REF!</definedName>
    <definedName name="T3_支社別新規と解約" localSheetId="4">#REF!</definedName>
    <definedName name="T3_支社別新規と解約" localSheetId="7">#REF!</definedName>
    <definedName name="T3_支社別新規と解約" localSheetId="6">#REF!</definedName>
    <definedName name="T3_支社別新規と解約" localSheetId="0">#REF!</definedName>
    <definedName name="T3_支社別新規と解約" localSheetId="1">#REF!</definedName>
    <definedName name="T3_支社別新規と解約" localSheetId="10">#REF!</definedName>
    <definedName name="T3_支社別新規と解約" localSheetId="8">#REF!</definedName>
    <definedName name="T3_支社別新規と解約" localSheetId="11">#REF!</definedName>
    <definedName name="T3_支社別新規と解約">#REF!</definedName>
    <definedName name="T33_有力代理店_機変" localSheetId="9">#REF!</definedName>
    <definedName name="T33_有力代理店_機変" localSheetId="3">#REF!</definedName>
    <definedName name="T33_有力代理店_機変" localSheetId="5">#REF!</definedName>
    <definedName name="T33_有力代理店_機変" localSheetId="2">#REF!</definedName>
    <definedName name="T33_有力代理店_機変" localSheetId="4">#REF!</definedName>
    <definedName name="T33_有力代理店_機変" localSheetId="7">#REF!</definedName>
    <definedName name="T33_有力代理店_機変" localSheetId="6">#REF!</definedName>
    <definedName name="T33_有力代理店_機変" localSheetId="0">#REF!</definedName>
    <definedName name="T33_有力代理店_機変" localSheetId="1">#REF!</definedName>
    <definedName name="T33_有力代理店_機変" localSheetId="10">#REF!</definedName>
    <definedName name="T33_有力代理店_機変" localSheetId="8">#REF!</definedName>
    <definedName name="T33_有力代理店_機変" localSheetId="11">#REF!</definedName>
    <definedName name="T33_有力代理店_機変">#REF!</definedName>
    <definedName name="T34_その他_機変" localSheetId="9">#REF!</definedName>
    <definedName name="T34_その他_機変" localSheetId="3">#REF!</definedName>
    <definedName name="T34_その他_機変" localSheetId="5">#REF!</definedName>
    <definedName name="T34_その他_機変" localSheetId="2">#REF!</definedName>
    <definedName name="T34_その他_機変" localSheetId="4">#REF!</definedName>
    <definedName name="T34_その他_機変" localSheetId="7">#REF!</definedName>
    <definedName name="T34_その他_機変" localSheetId="6">#REF!</definedName>
    <definedName name="T34_その他_機変" localSheetId="0">#REF!</definedName>
    <definedName name="T34_その他_機変" localSheetId="1">#REF!</definedName>
    <definedName name="T34_その他_機変" localSheetId="10">#REF!</definedName>
    <definedName name="T34_その他_機変" localSheetId="8">#REF!</definedName>
    <definedName name="T34_その他_機変" localSheetId="11">#REF!</definedName>
    <definedName name="T34_その他_機変">#REF!</definedName>
    <definedName name="T43_有力代理店_在庫" localSheetId="9">#REF!</definedName>
    <definedName name="T43_有力代理店_在庫" localSheetId="3">#REF!</definedName>
    <definedName name="T43_有力代理店_在庫" localSheetId="5">#REF!</definedName>
    <definedName name="T43_有力代理店_在庫" localSheetId="2">#REF!</definedName>
    <definedName name="T43_有力代理店_在庫" localSheetId="4">#REF!</definedName>
    <definedName name="T43_有力代理店_在庫" localSheetId="7">#REF!</definedName>
    <definedName name="T43_有力代理店_在庫" localSheetId="6">#REF!</definedName>
    <definedName name="T43_有力代理店_在庫" localSheetId="0">#REF!</definedName>
    <definedName name="T43_有力代理店_在庫" localSheetId="1">#REF!</definedName>
    <definedName name="T43_有力代理店_在庫" localSheetId="10">#REF!</definedName>
    <definedName name="T43_有力代理店_在庫" localSheetId="8">#REF!</definedName>
    <definedName name="T43_有力代理店_在庫" localSheetId="11">#REF!</definedName>
    <definedName name="T43_有力代理店_在庫">#REF!</definedName>
    <definedName name="T44_その他_在庫" localSheetId="9">#REF!</definedName>
    <definedName name="T44_その他_在庫" localSheetId="3">#REF!</definedName>
    <definedName name="T44_その他_在庫" localSheetId="5">#REF!</definedName>
    <definedName name="T44_その他_在庫" localSheetId="2">#REF!</definedName>
    <definedName name="T44_その他_在庫" localSheetId="4">#REF!</definedName>
    <definedName name="T44_その他_在庫" localSheetId="7">#REF!</definedName>
    <definedName name="T44_その他_在庫" localSheetId="6">#REF!</definedName>
    <definedName name="T44_その他_在庫" localSheetId="0">#REF!</definedName>
    <definedName name="T44_その他_在庫" localSheetId="1">#REF!</definedName>
    <definedName name="T44_その他_在庫" localSheetId="10">#REF!</definedName>
    <definedName name="T44_その他_在庫" localSheetId="8">#REF!</definedName>
    <definedName name="T44_その他_在庫" localSheetId="11">#REF!</definedName>
    <definedName name="T44_その他_在庫">#REF!</definedName>
    <definedName name="T73_代理店数" localSheetId="9">#REF!</definedName>
    <definedName name="T73_代理店数" localSheetId="3">#REF!</definedName>
    <definedName name="T73_代理店数" localSheetId="5">#REF!</definedName>
    <definedName name="T73_代理店数" localSheetId="2">#REF!</definedName>
    <definedName name="T73_代理店数" localSheetId="4">#REF!</definedName>
    <definedName name="T73_代理店数" localSheetId="7">#REF!</definedName>
    <definedName name="T73_代理店数" localSheetId="6">#REF!</definedName>
    <definedName name="T73_代理店数" localSheetId="0">#REF!</definedName>
    <definedName name="T73_代理店数" localSheetId="1">#REF!</definedName>
    <definedName name="T73_代理店数" localSheetId="10">#REF!</definedName>
    <definedName name="T73_代理店数" localSheetId="8">#REF!</definedName>
    <definedName name="T73_代理店数" localSheetId="11">#REF!</definedName>
    <definedName name="T73_代理店数">#REF!</definedName>
    <definedName name="T74_代理店数" localSheetId="9">#REF!</definedName>
    <definedName name="T74_代理店数" localSheetId="3">#REF!</definedName>
    <definedName name="T74_代理店数" localSheetId="5">#REF!</definedName>
    <definedName name="T74_代理店数" localSheetId="2">#REF!</definedName>
    <definedName name="T74_代理店数" localSheetId="4">#REF!</definedName>
    <definedName name="T74_代理店数" localSheetId="7">#REF!</definedName>
    <definedName name="T74_代理店数" localSheetId="6">#REF!</definedName>
    <definedName name="T74_代理店数" localSheetId="0">#REF!</definedName>
    <definedName name="T74_代理店数" localSheetId="1">#REF!</definedName>
    <definedName name="T74_代理店数" localSheetId="10">#REF!</definedName>
    <definedName name="T74_代理店数" localSheetId="8">#REF!</definedName>
    <definedName name="T74_代理店数" localSheetId="11">#REF!</definedName>
    <definedName name="T74_代理店数">#REF!</definedName>
    <definedName name="T99_代理店別検証" localSheetId="9">#REF!</definedName>
    <definedName name="T99_代理店別検証" localSheetId="3">#REF!</definedName>
    <definedName name="T99_代理店別検証" localSheetId="5">#REF!</definedName>
    <definedName name="T99_代理店別検証" localSheetId="2">#REF!</definedName>
    <definedName name="T99_代理店別検証" localSheetId="4">#REF!</definedName>
    <definedName name="T99_代理店別検証" localSheetId="7">#REF!</definedName>
    <definedName name="T99_代理店別検証" localSheetId="6">#REF!</definedName>
    <definedName name="T99_代理店別検証" localSheetId="0">#REF!</definedName>
    <definedName name="T99_代理店別検証" localSheetId="1">#REF!</definedName>
    <definedName name="T99_代理店別検証" localSheetId="10">#REF!</definedName>
    <definedName name="T99_代理店別検証" localSheetId="8">#REF!</definedName>
    <definedName name="T99_代理店別検証" localSheetId="11">#REF!</definedName>
    <definedName name="T99_代理店別検証">#REF!</definedName>
    <definedName name="ガク割" localSheetId="9">#REF!</definedName>
    <definedName name="ガク割" localSheetId="3">#REF!</definedName>
    <definedName name="ガク割" localSheetId="5">#REF!</definedName>
    <definedName name="ガク割" localSheetId="2">#REF!</definedName>
    <definedName name="ガク割" localSheetId="4">#REF!</definedName>
    <definedName name="ガク割" localSheetId="7">#REF!</definedName>
    <definedName name="ガク割" localSheetId="6">#REF!</definedName>
    <definedName name="ガク割" localSheetId="0">#REF!</definedName>
    <definedName name="ガク割" localSheetId="1">#REF!</definedName>
    <definedName name="ガク割" localSheetId="10">#REF!</definedName>
    <definedName name="ガク割" localSheetId="8">#REF!</definedName>
    <definedName name="ガク割" localSheetId="11">#REF!</definedName>
    <definedName name="ガク割">#REF!</definedName>
    <definedName name="ガク割_男女" localSheetId="9">#REF!</definedName>
    <definedName name="ガク割_男女" localSheetId="3">#REF!</definedName>
    <definedName name="ガク割_男女" localSheetId="5">#REF!</definedName>
    <definedName name="ガク割_男女" localSheetId="2">#REF!</definedName>
    <definedName name="ガク割_男女" localSheetId="4">#REF!</definedName>
    <definedName name="ガク割_男女" localSheetId="7">#REF!</definedName>
    <definedName name="ガク割_男女" localSheetId="6">#REF!</definedName>
    <definedName name="ガク割_男女" localSheetId="0">#REF!</definedName>
    <definedName name="ガク割_男女" localSheetId="1">#REF!</definedName>
    <definedName name="ガク割_男女" localSheetId="10">#REF!</definedName>
    <definedName name="ガク割_男女" localSheetId="8">#REF!</definedName>
    <definedName name="ガク割_男女" localSheetId="11">#REF!</definedName>
    <definedName name="ガク割_男女">#REF!</definedName>
    <definedName name="クエリB4標準" localSheetId="9">#REF!</definedName>
    <definedName name="クエリB4標準" localSheetId="3">#REF!</definedName>
    <definedName name="クエリB4標準" localSheetId="5">#REF!</definedName>
    <definedName name="クエリB4標準" localSheetId="2">#REF!</definedName>
    <definedName name="クエリB4標準" localSheetId="4">#REF!</definedName>
    <definedName name="クエリB4標準" localSheetId="7">#REF!</definedName>
    <definedName name="クエリB4標準" localSheetId="6">#REF!</definedName>
    <definedName name="クエリB4標準" localSheetId="0">#REF!</definedName>
    <definedName name="クエリB4標準" localSheetId="1">#REF!</definedName>
    <definedName name="クエリB4標準" localSheetId="10">#REF!</definedName>
    <definedName name="クエリB4標準" localSheetId="8">#REF!</definedName>
    <definedName name="クエリB4標準" localSheetId="11">#REF!</definedName>
    <definedName name="クエリB4標準">#REF!</definedName>
    <definedName name="スマ割" localSheetId="9">#REF!</definedName>
    <definedName name="スマ割" localSheetId="3">#REF!</definedName>
    <definedName name="スマ割" localSheetId="5">#REF!</definedName>
    <definedName name="スマ割" localSheetId="2">#REF!</definedName>
    <definedName name="スマ割" localSheetId="4">#REF!</definedName>
    <definedName name="スマ割" localSheetId="7">#REF!</definedName>
    <definedName name="スマ割" localSheetId="6">#REF!</definedName>
    <definedName name="スマ割" localSheetId="0">#REF!</definedName>
    <definedName name="スマ割" localSheetId="1">#REF!</definedName>
    <definedName name="スマ割" localSheetId="10">#REF!</definedName>
    <definedName name="スマ割" localSheetId="8">#REF!</definedName>
    <definedName name="スマ割" localSheetId="11">#REF!</definedName>
    <definedName name="スマ割">#REF!</definedName>
    <definedName name="スマ割_男女" localSheetId="9">#REF!</definedName>
    <definedName name="スマ割_男女" localSheetId="3">#REF!</definedName>
    <definedName name="スマ割_男女" localSheetId="5">#REF!</definedName>
    <definedName name="スマ割_男女" localSheetId="2">#REF!</definedName>
    <definedName name="スマ割_男女" localSheetId="4">#REF!</definedName>
    <definedName name="スマ割_男女" localSheetId="7">#REF!</definedName>
    <definedName name="スマ割_男女" localSheetId="6">#REF!</definedName>
    <definedName name="スマ割_男女" localSheetId="0">#REF!</definedName>
    <definedName name="スマ割_男女" localSheetId="1">#REF!</definedName>
    <definedName name="スマ割_男女" localSheetId="10">#REF!</definedName>
    <definedName name="スマ割_男女" localSheetId="8">#REF!</definedName>
    <definedName name="スマ割_男女" localSheetId="11">#REF!</definedName>
    <definedName name="スマ割_男女">#REF!</definedName>
    <definedName name="タイトル" localSheetId="9">#REF!</definedName>
    <definedName name="タイトル" localSheetId="3">#REF!</definedName>
    <definedName name="タイトル" localSheetId="5">#REF!</definedName>
    <definedName name="タイトル" localSheetId="2">#REF!</definedName>
    <definedName name="タイトル" localSheetId="4">#REF!</definedName>
    <definedName name="タイトル" localSheetId="7">#REF!</definedName>
    <definedName name="タイトル" localSheetId="6">#REF!</definedName>
    <definedName name="タイトル" localSheetId="0">#REF!</definedName>
    <definedName name="タイトル" localSheetId="1">#REF!</definedName>
    <definedName name="タイトル" localSheetId="10">#REF!</definedName>
    <definedName name="タイトル" localSheetId="8">#REF!</definedName>
    <definedName name="タイトル" localSheetId="11">#REF!</definedName>
    <definedName name="タイトル">#REF!</definedName>
    <definedName name="タイトルA4" localSheetId="9">#REF!</definedName>
    <definedName name="タイトルA4" localSheetId="3">#REF!</definedName>
    <definedName name="タイトルA4" localSheetId="5">#REF!</definedName>
    <definedName name="タイトルA4" localSheetId="2">#REF!</definedName>
    <definedName name="タイトルA4" localSheetId="4">#REF!</definedName>
    <definedName name="タイトルA4" localSheetId="7">#REF!</definedName>
    <definedName name="タイトルA4" localSheetId="6">#REF!</definedName>
    <definedName name="タイトルA4" localSheetId="0">#REF!</definedName>
    <definedName name="タイトルA4" localSheetId="1">#REF!</definedName>
    <definedName name="タイトルA4" localSheetId="10">#REF!</definedName>
    <definedName name="タイトルA4" localSheetId="8">#REF!</definedName>
    <definedName name="タイトルA4" localSheetId="11">#REF!</definedName>
    <definedName name="タイトルA4">#REF!</definedName>
    <definedName name="家族割" localSheetId="9">#REF!</definedName>
    <definedName name="家族割" localSheetId="3">#REF!</definedName>
    <definedName name="家族割" localSheetId="5">#REF!</definedName>
    <definedName name="家族割" localSheetId="2">#REF!</definedName>
    <definedName name="家族割" localSheetId="4">#REF!</definedName>
    <definedName name="家族割" localSheetId="7">#REF!</definedName>
    <definedName name="家族割" localSheetId="6">#REF!</definedName>
    <definedName name="家族割" localSheetId="0">#REF!</definedName>
    <definedName name="家族割" localSheetId="1">#REF!</definedName>
    <definedName name="家族割" localSheetId="10">#REF!</definedName>
    <definedName name="家族割" localSheetId="8">#REF!</definedName>
    <definedName name="家族割" localSheetId="11">#REF!</definedName>
    <definedName name="家族割">#REF!</definedName>
    <definedName name="家族割_男女" localSheetId="9">#REF!</definedName>
    <definedName name="家族割_男女" localSheetId="3">#REF!</definedName>
    <definedName name="家族割_男女" localSheetId="5">#REF!</definedName>
    <definedName name="家族割_男女" localSheetId="2">#REF!</definedName>
    <definedName name="家族割_男女" localSheetId="4">#REF!</definedName>
    <definedName name="家族割_男女" localSheetId="7">#REF!</definedName>
    <definedName name="家族割_男女" localSheetId="6">#REF!</definedName>
    <definedName name="家族割_男女" localSheetId="0">#REF!</definedName>
    <definedName name="家族割_男女" localSheetId="1">#REF!</definedName>
    <definedName name="家族割_男女" localSheetId="10">#REF!</definedName>
    <definedName name="家族割_男女" localSheetId="8">#REF!</definedName>
    <definedName name="家族割_男女" localSheetId="11">#REF!</definedName>
    <definedName name="家族割_男女">#REF!</definedName>
    <definedName name="稼働" localSheetId="9">#REF!</definedName>
    <definedName name="稼働" localSheetId="3">#REF!</definedName>
    <definedName name="稼働" localSheetId="5">#REF!</definedName>
    <definedName name="稼働" localSheetId="2">#REF!</definedName>
    <definedName name="稼働" localSheetId="4">#REF!</definedName>
    <definedName name="稼働" localSheetId="7">#REF!</definedName>
    <definedName name="稼働" localSheetId="6">#REF!</definedName>
    <definedName name="稼働" localSheetId="0">#REF!</definedName>
    <definedName name="稼働" localSheetId="1">#REF!</definedName>
    <definedName name="稼働" localSheetId="10">#REF!</definedName>
    <definedName name="稼働" localSheetId="8">#REF!</definedName>
    <definedName name="稼働" localSheetId="11">#REF!</definedName>
    <definedName name="稼働">#REF!</definedName>
    <definedName name="稼働_男女" localSheetId="9">#REF!</definedName>
    <definedName name="稼働_男女" localSheetId="3">#REF!</definedName>
    <definedName name="稼働_男女" localSheetId="5">#REF!</definedName>
    <definedName name="稼働_男女" localSheetId="2">#REF!</definedName>
    <definedName name="稼働_男女" localSheetId="4">#REF!</definedName>
    <definedName name="稼働_男女" localSheetId="7">#REF!</definedName>
    <definedName name="稼働_男女" localSheetId="6">#REF!</definedName>
    <definedName name="稼働_男女" localSheetId="0">#REF!</definedName>
    <definedName name="稼働_男女" localSheetId="1">#REF!</definedName>
    <definedName name="稼働_男女" localSheetId="10">#REF!</definedName>
    <definedName name="稼働_男女" localSheetId="8">#REF!</definedName>
    <definedName name="稼働_男女" localSheetId="11">#REF!</definedName>
    <definedName name="稼働_男女">#REF!</definedName>
    <definedName name="稼働状況" localSheetId="9">#REF!</definedName>
    <definedName name="稼働状況" localSheetId="3">#REF!</definedName>
    <definedName name="稼働状況" localSheetId="5">#REF!</definedName>
    <definedName name="稼働状況" localSheetId="2">#REF!</definedName>
    <definedName name="稼働状況" localSheetId="4">#REF!</definedName>
    <definedName name="稼働状況" localSheetId="7">#REF!</definedName>
    <definedName name="稼働状況" localSheetId="6">#REF!</definedName>
    <definedName name="稼働状況" localSheetId="0">#REF!</definedName>
    <definedName name="稼働状況" localSheetId="1">#REF!</definedName>
    <definedName name="稼働状況" localSheetId="10">#REF!</definedName>
    <definedName name="稼働状況" localSheetId="8">#REF!</definedName>
    <definedName name="稼働状況" localSheetId="11">#REF!</definedName>
    <definedName name="稼働状況">#REF!</definedName>
    <definedName name="機種変更受付">[5]機種変更受付!$A$1:$C$85</definedName>
    <definedName name="機変" localSheetId="9">#REF!</definedName>
    <definedName name="機変" localSheetId="3">#REF!</definedName>
    <definedName name="機変" localSheetId="5">#REF!</definedName>
    <definedName name="機変" localSheetId="2">#REF!</definedName>
    <definedName name="機変" localSheetId="4">#REF!</definedName>
    <definedName name="機変" localSheetId="7">#REF!</definedName>
    <definedName name="機変" localSheetId="6">#REF!</definedName>
    <definedName name="機変" localSheetId="0">#REF!</definedName>
    <definedName name="機変" localSheetId="1">#REF!</definedName>
    <definedName name="機変" localSheetId="10">#REF!</definedName>
    <definedName name="機変" localSheetId="8">#REF!</definedName>
    <definedName name="機変" localSheetId="11">#REF!</definedName>
    <definedName name="機変">#REF!</definedName>
    <definedName name="指定割" localSheetId="9">#REF!</definedName>
    <definedName name="指定割" localSheetId="3">#REF!</definedName>
    <definedName name="指定割" localSheetId="5">#REF!</definedName>
    <definedName name="指定割" localSheetId="2">#REF!</definedName>
    <definedName name="指定割" localSheetId="4">#REF!</definedName>
    <definedName name="指定割" localSheetId="7">#REF!</definedName>
    <definedName name="指定割" localSheetId="6">#REF!</definedName>
    <definedName name="指定割" localSheetId="0">#REF!</definedName>
    <definedName name="指定割" localSheetId="1">#REF!</definedName>
    <definedName name="指定割" localSheetId="10">#REF!</definedName>
    <definedName name="指定割" localSheetId="8">#REF!</definedName>
    <definedName name="指定割" localSheetId="11">#REF!</definedName>
    <definedName name="指定割">#REF!</definedName>
    <definedName name="指定割_男女" localSheetId="9">#REF!</definedName>
    <definedName name="指定割_男女" localSheetId="3">#REF!</definedName>
    <definedName name="指定割_男女" localSheetId="5">#REF!</definedName>
    <definedName name="指定割_男女" localSheetId="2">#REF!</definedName>
    <definedName name="指定割_男女" localSheetId="4">#REF!</definedName>
    <definedName name="指定割_男女" localSheetId="7">#REF!</definedName>
    <definedName name="指定割_男女" localSheetId="6">#REF!</definedName>
    <definedName name="指定割_男女" localSheetId="0">#REF!</definedName>
    <definedName name="指定割_男女" localSheetId="1">#REF!</definedName>
    <definedName name="指定割_男女" localSheetId="10">#REF!</definedName>
    <definedName name="指定割_男女" localSheetId="8">#REF!</definedName>
    <definedName name="指定割_男女" localSheetId="11">#REF!</definedName>
    <definedName name="指定割_男女">#REF!</definedName>
    <definedName name="重田" localSheetId="9">[1]アシスト見積!#REF!</definedName>
    <definedName name="重田" localSheetId="3">[1]アシスト見積!#REF!</definedName>
    <definedName name="重田" localSheetId="5">[1]アシスト見積!#REF!</definedName>
    <definedName name="重田" localSheetId="2">[1]アシスト見積!#REF!</definedName>
    <definedName name="重田" localSheetId="4">[1]アシスト見積!#REF!</definedName>
    <definedName name="重田" localSheetId="7">[1]アシスト見積!#REF!</definedName>
    <definedName name="重田" localSheetId="6">[1]アシスト見積!#REF!</definedName>
    <definedName name="重田" localSheetId="0">[1]アシスト見積!#REF!</definedName>
    <definedName name="重田" localSheetId="1">[1]アシスト見積!#REF!</definedName>
    <definedName name="重田" localSheetId="10">[1]アシスト見積!#REF!</definedName>
    <definedName name="重田" localSheetId="8">[1]アシスト見積!#REF!</definedName>
    <definedName name="重田" localSheetId="11">[1]アシスト見積!#REF!</definedName>
    <definedName name="重田">[1]アシスト見積!#REF!</definedName>
    <definedName name="純増" localSheetId="9">#REF!</definedName>
    <definedName name="純増" localSheetId="3">#REF!</definedName>
    <definedName name="純増" localSheetId="5">#REF!</definedName>
    <definedName name="純増" localSheetId="2">#REF!</definedName>
    <definedName name="純増" localSheetId="4">#REF!</definedName>
    <definedName name="純増" localSheetId="7">#REF!</definedName>
    <definedName name="純増" localSheetId="6">#REF!</definedName>
    <definedName name="純増" localSheetId="0">#REF!</definedName>
    <definedName name="純増" localSheetId="1">#REF!</definedName>
    <definedName name="純増" localSheetId="10">#REF!</definedName>
    <definedName name="純増" localSheetId="8">#REF!</definedName>
    <definedName name="純増" localSheetId="11">#REF!</definedName>
    <definedName name="純増">#REF!</definedName>
    <definedName name="純増_男女" localSheetId="9">#REF!</definedName>
    <definedName name="純増_男女" localSheetId="3">#REF!</definedName>
    <definedName name="純増_男女" localSheetId="5">#REF!</definedName>
    <definedName name="純増_男女" localSheetId="2">#REF!</definedName>
    <definedName name="純増_男女" localSheetId="4">#REF!</definedName>
    <definedName name="純増_男女" localSheetId="7">#REF!</definedName>
    <definedName name="純増_男女" localSheetId="6">#REF!</definedName>
    <definedName name="純増_男女" localSheetId="0">#REF!</definedName>
    <definedName name="純増_男女" localSheetId="1">#REF!</definedName>
    <definedName name="純増_男女" localSheetId="10">#REF!</definedName>
    <definedName name="純増_男女" localSheetId="8">#REF!</definedName>
    <definedName name="純増_男女" localSheetId="11">#REF!</definedName>
    <definedName name="純増_男女">#REF!</definedName>
    <definedName name="新規" localSheetId="9">#REF!</definedName>
    <definedName name="新規" localSheetId="3">#REF!</definedName>
    <definedName name="新規" localSheetId="5">#REF!</definedName>
    <definedName name="新規" localSheetId="2">#REF!</definedName>
    <definedName name="新規" localSheetId="4">#REF!</definedName>
    <definedName name="新規" localSheetId="7">#REF!</definedName>
    <definedName name="新規" localSheetId="6">#REF!</definedName>
    <definedName name="新規" localSheetId="0">#REF!</definedName>
    <definedName name="新規" localSheetId="1">#REF!</definedName>
    <definedName name="新規" localSheetId="10">#REF!</definedName>
    <definedName name="新規" localSheetId="8">#REF!</definedName>
    <definedName name="新規" localSheetId="11">#REF!</definedName>
    <definedName name="新規">#REF!</definedName>
    <definedName name="新規_機変">[5]新規_機変!$A$1:$C$86</definedName>
    <definedName name="新規Sin">[5]新規Sin!$A$1:$C$79</definedName>
    <definedName name="値引率" localSheetId="9">[1]アシスト見積!#REF!</definedName>
    <definedName name="値引率" localSheetId="3">[1]アシスト見積!#REF!</definedName>
    <definedName name="値引率" localSheetId="5">[1]アシスト見積!#REF!</definedName>
    <definedName name="値引率" localSheetId="2">[1]アシスト見積!#REF!</definedName>
    <definedName name="値引率" localSheetId="4">[1]アシスト見積!#REF!</definedName>
    <definedName name="値引率" localSheetId="7">[1]アシスト見積!#REF!</definedName>
    <definedName name="値引率" localSheetId="6">[1]アシスト見積!#REF!</definedName>
    <definedName name="値引率" localSheetId="0">[1]アシスト見積!#REF!</definedName>
    <definedName name="値引率" localSheetId="1">[1]アシスト見積!#REF!</definedName>
    <definedName name="値引率" localSheetId="10">[1]アシスト見積!#REF!</definedName>
    <definedName name="値引率" localSheetId="8">[1]アシスト見積!#REF!</definedName>
    <definedName name="値引率" localSheetId="11">[1]アシスト見積!#REF!</definedName>
    <definedName name="値引率">[1]アシスト見積!#REF!</definedName>
    <definedName name="日付" localSheetId="9">[1]アシスト見積!#REF!</definedName>
    <definedName name="日付" localSheetId="3">[1]アシスト見積!#REF!</definedName>
    <definedName name="日付" localSheetId="5">[1]アシスト見積!#REF!</definedName>
    <definedName name="日付" localSheetId="2">[1]アシスト見積!#REF!</definedName>
    <definedName name="日付" localSheetId="4">[1]アシスト見積!#REF!</definedName>
    <definedName name="日付" localSheetId="7">[1]アシスト見積!#REF!</definedName>
    <definedName name="日付" localSheetId="6">[1]アシスト見積!#REF!</definedName>
    <definedName name="日付" localSheetId="0">[1]アシスト見積!#REF!</definedName>
    <definedName name="日付" localSheetId="1">[1]アシスト見積!#REF!</definedName>
    <definedName name="日付" localSheetId="10">[1]アシスト見積!#REF!</definedName>
    <definedName name="日付" localSheetId="8">[1]アシスト見積!#REF!</definedName>
    <definedName name="日付" localSheetId="11">[1]アシスト見積!#REF!</definedName>
    <definedName name="日付">[1]アシスト見積!#REF!</definedName>
    <definedName name="年割" localSheetId="9">#REF!</definedName>
    <definedName name="年割" localSheetId="3">#REF!</definedName>
    <definedName name="年割" localSheetId="5">#REF!</definedName>
    <definedName name="年割" localSheetId="2">#REF!</definedName>
    <definedName name="年割" localSheetId="4">#REF!</definedName>
    <definedName name="年割" localSheetId="7">#REF!</definedName>
    <definedName name="年割" localSheetId="6">#REF!</definedName>
    <definedName name="年割" localSheetId="0">#REF!</definedName>
    <definedName name="年割" localSheetId="1">#REF!</definedName>
    <definedName name="年割" localSheetId="10">#REF!</definedName>
    <definedName name="年割" localSheetId="8">#REF!</definedName>
    <definedName name="年割" localSheetId="11">#REF!</definedName>
    <definedName name="年割">#REF!</definedName>
    <definedName name="年割_男女" localSheetId="9">#REF!</definedName>
    <definedName name="年割_男女" localSheetId="3">#REF!</definedName>
    <definedName name="年割_男女" localSheetId="5">#REF!</definedName>
    <definedName name="年割_男女" localSheetId="2">#REF!</definedName>
    <definedName name="年割_男女" localSheetId="4">#REF!</definedName>
    <definedName name="年割_男女" localSheetId="7">#REF!</definedName>
    <definedName name="年割_男女" localSheetId="6">#REF!</definedName>
    <definedName name="年割_男女" localSheetId="0">#REF!</definedName>
    <definedName name="年割_男女" localSheetId="1">#REF!</definedName>
    <definedName name="年割_男女" localSheetId="10">#REF!</definedName>
    <definedName name="年割_男女" localSheetId="8">#REF!</definedName>
    <definedName name="年割_男女" localSheetId="11">#REF!</definedName>
    <definedName name="年割_男女">#REF!</definedName>
    <definedName name="流動" localSheetId="9">#REF!</definedName>
    <definedName name="流動" localSheetId="3">#REF!</definedName>
    <definedName name="流動" localSheetId="5">#REF!</definedName>
    <definedName name="流動" localSheetId="2">#REF!</definedName>
    <definedName name="流動" localSheetId="4">#REF!</definedName>
    <definedName name="流動" localSheetId="7">#REF!</definedName>
    <definedName name="流動" localSheetId="6">#REF!</definedName>
    <definedName name="流動" localSheetId="0">#REF!</definedName>
    <definedName name="流動" localSheetId="1">#REF!</definedName>
    <definedName name="流動" localSheetId="10">#REF!</definedName>
    <definedName name="流動" localSheetId="8">#REF!</definedName>
    <definedName name="流動" localSheetId="11">#REF!</definedName>
    <definedName name="流動">#REF!</definedName>
    <definedName name="流動_男女" localSheetId="9">#REF!</definedName>
    <definedName name="流動_男女" localSheetId="3">#REF!</definedName>
    <definedName name="流動_男女" localSheetId="5">#REF!</definedName>
    <definedName name="流動_男女" localSheetId="2">#REF!</definedName>
    <definedName name="流動_男女" localSheetId="4">#REF!</definedName>
    <definedName name="流動_男女" localSheetId="7">#REF!</definedName>
    <definedName name="流動_男女" localSheetId="6">#REF!</definedName>
    <definedName name="流動_男女" localSheetId="0">#REF!</definedName>
    <definedName name="流動_男女" localSheetId="1">#REF!</definedName>
    <definedName name="流動_男女" localSheetId="10">#REF!</definedName>
    <definedName name="流動_男女" localSheetId="8">#REF!</definedName>
    <definedName name="流動_男女" localSheetId="11">#REF!</definedName>
    <definedName name="流動_男女">#REF!</definedName>
    <definedName name="累計稼働" localSheetId="9">#REF!</definedName>
    <definedName name="累計稼働" localSheetId="3">#REF!</definedName>
    <definedName name="累計稼働" localSheetId="5">#REF!</definedName>
    <definedName name="累計稼働" localSheetId="2">#REF!</definedName>
    <definedName name="累計稼働" localSheetId="4">#REF!</definedName>
    <definedName name="累計稼働" localSheetId="7">#REF!</definedName>
    <definedName name="累計稼働" localSheetId="6">#REF!</definedName>
    <definedName name="累計稼働" localSheetId="0">#REF!</definedName>
    <definedName name="累計稼働" localSheetId="1">#REF!</definedName>
    <definedName name="累計稼働" localSheetId="10">#REF!</definedName>
    <definedName name="累計稼働" localSheetId="8">#REF!</definedName>
    <definedName name="累計稼働" localSheetId="11">#REF!</definedName>
    <definedName name="累計稼働">#REF!</definedName>
    <definedName name="累計稼働_男女" localSheetId="9">#REF!</definedName>
    <definedName name="累計稼働_男女" localSheetId="3">#REF!</definedName>
    <definedName name="累計稼働_男女" localSheetId="5">#REF!</definedName>
    <definedName name="累計稼働_男女" localSheetId="2">#REF!</definedName>
    <definedName name="累計稼働_男女" localSheetId="4">#REF!</definedName>
    <definedName name="累計稼働_男女" localSheetId="7">#REF!</definedName>
    <definedName name="累計稼働_男女" localSheetId="6">#REF!</definedName>
    <definedName name="累計稼働_男女" localSheetId="0">#REF!</definedName>
    <definedName name="累計稼働_男女" localSheetId="1">#REF!</definedName>
    <definedName name="累計稼働_男女" localSheetId="10">#REF!</definedName>
    <definedName name="累計稼働_男女" localSheetId="8">#REF!</definedName>
    <definedName name="累計稼働_男女" localSheetId="11">#REF!</definedName>
    <definedName name="累計稼働_男女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8" i="51" l="1"/>
  <c r="K31" i="51"/>
  <c r="G25" i="58" l="1"/>
  <c r="G25" i="55"/>
  <c r="K243" i="51" l="1"/>
  <c r="C46" i="51"/>
  <c r="C45" i="51"/>
  <c r="C44" i="51"/>
  <c r="C43" i="51"/>
  <c r="C42" i="51"/>
  <c r="C41" i="51"/>
  <c r="C40" i="51"/>
  <c r="K20" i="51" l="1"/>
  <c r="K19" i="51"/>
  <c r="K18" i="51"/>
  <c r="G34" i="52"/>
  <c r="G33" i="52"/>
  <c r="G32" i="52"/>
  <c r="G31" i="52"/>
  <c r="G30" i="52"/>
  <c r="G29" i="52"/>
  <c r="G28" i="52"/>
  <c r="G27" i="52"/>
  <c r="G26" i="52"/>
  <c r="G6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10" i="52"/>
  <c r="G9" i="52"/>
  <c r="G8" i="52"/>
  <c r="G7" i="52"/>
  <c r="G40" i="62"/>
  <c r="G39" i="62"/>
  <c r="G38" i="62"/>
  <c r="G37" i="62"/>
  <c r="G36" i="62"/>
  <c r="G35" i="62"/>
  <c r="G34" i="62"/>
  <c r="G57" i="61" l="1"/>
  <c r="G62" i="61" l="1"/>
  <c r="G61" i="61"/>
  <c r="G60" i="61"/>
  <c r="G59" i="61"/>
  <c r="G58" i="61"/>
  <c r="G224" i="53" l="1"/>
  <c r="D59" i="52" l="1"/>
  <c r="D58" i="52"/>
  <c r="D57" i="52"/>
  <c r="D56" i="52"/>
  <c r="D55" i="52"/>
  <c r="D54" i="52"/>
  <c r="D53" i="52"/>
  <c r="D52" i="52"/>
  <c r="D51" i="52"/>
  <c r="D50" i="52"/>
  <c r="D49" i="52"/>
  <c r="D48" i="52"/>
  <c r="D47" i="52"/>
  <c r="D46" i="52"/>
  <c r="D45" i="52"/>
  <c r="D44" i="52"/>
  <c r="D43" i="52"/>
  <c r="C223" i="51" l="1"/>
  <c r="K124" i="51"/>
  <c r="C158" i="51"/>
  <c r="C157" i="51"/>
  <c r="K48" i="52" l="1"/>
  <c r="K47" i="52"/>
  <c r="K46" i="52"/>
  <c r="K45" i="52"/>
  <c r="K44" i="52"/>
  <c r="K43" i="52"/>
  <c r="K42" i="52"/>
  <c r="K41" i="52"/>
  <c r="K40" i="52"/>
  <c r="K39" i="52"/>
  <c r="K38" i="52"/>
  <c r="K37" i="52"/>
  <c r="K36" i="52"/>
  <c r="K35" i="52"/>
  <c r="K34" i="52"/>
  <c r="K33" i="52"/>
  <c r="K32" i="52"/>
  <c r="K31" i="52"/>
  <c r="K30" i="52"/>
  <c r="K29" i="52"/>
  <c r="K28" i="52"/>
  <c r="K27" i="52"/>
  <c r="K26" i="52"/>
  <c r="K25" i="52"/>
  <c r="K24" i="52"/>
  <c r="K23" i="52"/>
  <c r="K22" i="52"/>
  <c r="K21" i="52"/>
  <c r="K20" i="52"/>
  <c r="K19" i="52"/>
  <c r="K18" i="52"/>
  <c r="K17" i="52"/>
  <c r="K16" i="52"/>
  <c r="K15" i="52"/>
  <c r="K14" i="52"/>
  <c r="K13" i="52"/>
  <c r="K12" i="52"/>
  <c r="K11" i="52"/>
  <c r="K10" i="52"/>
  <c r="K9" i="52"/>
  <c r="K8" i="52"/>
  <c r="K7" i="52"/>
  <c r="K6" i="52"/>
  <c r="C59" i="52"/>
  <c r="C58" i="52"/>
  <c r="C57" i="52"/>
  <c r="C56" i="52"/>
  <c r="C55" i="52"/>
  <c r="C54" i="52"/>
  <c r="C53" i="52"/>
  <c r="C52" i="52"/>
  <c r="C51" i="52"/>
  <c r="C50" i="52"/>
  <c r="C49" i="52"/>
  <c r="C48" i="52"/>
  <c r="C47" i="52"/>
  <c r="C46" i="52"/>
  <c r="C45" i="52"/>
  <c r="C44" i="52"/>
  <c r="C43" i="52"/>
  <c r="C42" i="52"/>
  <c r="C40" i="52"/>
  <c r="C39" i="52"/>
  <c r="C38" i="52"/>
  <c r="C37" i="52"/>
  <c r="C36" i="52"/>
  <c r="C35" i="52"/>
  <c r="C34" i="52"/>
  <c r="C33" i="52"/>
  <c r="C32" i="52"/>
  <c r="C30" i="52"/>
  <c r="C29" i="52"/>
  <c r="C28" i="52"/>
  <c r="C27" i="52"/>
  <c r="C26" i="52"/>
  <c r="C25" i="52"/>
  <c r="C24" i="52"/>
  <c r="C23" i="52"/>
  <c r="C22" i="52"/>
  <c r="C21" i="52"/>
  <c r="C20" i="52"/>
  <c r="C19" i="52"/>
  <c r="C18" i="52"/>
  <c r="C17" i="52"/>
  <c r="C16" i="52"/>
  <c r="C15" i="52"/>
  <c r="C14" i="52"/>
  <c r="C13" i="52"/>
  <c r="C12" i="52"/>
  <c r="C11" i="52"/>
  <c r="C10" i="52"/>
  <c r="C8" i="52"/>
  <c r="C7" i="52"/>
  <c r="G25" i="62"/>
  <c r="G24" i="62"/>
  <c r="G23" i="62"/>
  <c r="G22" i="62"/>
  <c r="G21" i="62"/>
  <c r="G20" i="62"/>
  <c r="G19" i="62"/>
  <c r="G18" i="62"/>
  <c r="G17" i="62"/>
  <c r="G16" i="62"/>
  <c r="G15" i="62"/>
  <c r="G14" i="62"/>
  <c r="G13" i="62"/>
  <c r="G12" i="62"/>
  <c r="G11" i="62"/>
  <c r="G10" i="62"/>
  <c r="G9" i="62"/>
  <c r="G8" i="62"/>
  <c r="G7" i="62"/>
  <c r="G6" i="62"/>
  <c r="G5" i="62"/>
  <c r="G4" i="62"/>
  <c r="G3" i="62"/>
  <c r="G46" i="61"/>
  <c r="G45" i="61"/>
  <c r="G44" i="61"/>
  <c r="G43" i="61"/>
  <c r="G42" i="61"/>
  <c r="G41" i="61"/>
  <c r="G40" i="61"/>
  <c r="G39" i="61"/>
  <c r="G38" i="61"/>
  <c r="G37" i="61"/>
  <c r="G36" i="61"/>
  <c r="G35" i="61"/>
  <c r="G34" i="61"/>
  <c r="G33" i="61"/>
  <c r="G32" i="61"/>
  <c r="G31" i="61"/>
  <c r="G30" i="61"/>
  <c r="G29" i="61"/>
  <c r="G28" i="61"/>
  <c r="G27" i="61"/>
  <c r="G26" i="61"/>
  <c r="G25" i="61"/>
  <c r="G24" i="61"/>
  <c r="G23" i="61"/>
  <c r="G22" i="61"/>
  <c r="G21" i="61"/>
  <c r="G20" i="61"/>
  <c r="G19" i="61"/>
  <c r="G18" i="61"/>
  <c r="G17" i="61"/>
  <c r="G16" i="61"/>
  <c r="G15" i="61"/>
  <c r="G14" i="61"/>
  <c r="G13" i="61"/>
  <c r="G12" i="61"/>
  <c r="G11" i="61"/>
  <c r="G10" i="61"/>
  <c r="G9" i="61"/>
  <c r="G8" i="61"/>
  <c r="G7" i="61"/>
  <c r="G6" i="61"/>
  <c r="G5" i="61"/>
  <c r="G4" i="61"/>
  <c r="G3" i="61"/>
  <c r="G40" i="60"/>
  <c r="G39" i="60"/>
  <c r="G38" i="60"/>
  <c r="G37" i="60"/>
  <c r="G36" i="60"/>
  <c r="G35" i="60"/>
  <c r="G34" i="60"/>
  <c r="G33" i="60"/>
  <c r="G32" i="60"/>
  <c r="G31" i="60"/>
  <c r="G30" i="60"/>
  <c r="G29" i="60"/>
  <c r="G28" i="60"/>
  <c r="G27" i="60"/>
  <c r="G26" i="60"/>
  <c r="G25" i="60"/>
  <c r="G24" i="60"/>
  <c r="G23" i="60"/>
  <c r="G22" i="60"/>
  <c r="G21" i="60"/>
  <c r="G20" i="60"/>
  <c r="G19" i="60"/>
  <c r="G18" i="60"/>
  <c r="G17" i="60"/>
  <c r="G16" i="60"/>
  <c r="G15" i="60"/>
  <c r="G14" i="60"/>
  <c r="G13" i="60"/>
  <c r="G12" i="60"/>
  <c r="G11" i="60"/>
  <c r="G10" i="60"/>
  <c r="G9" i="60"/>
  <c r="G8" i="60"/>
  <c r="G7" i="60"/>
  <c r="G6" i="60"/>
  <c r="G5" i="60"/>
  <c r="G4" i="60"/>
  <c r="G3" i="60"/>
  <c r="G67" i="59"/>
  <c r="G66" i="59"/>
  <c r="G65" i="59"/>
  <c r="G64" i="59"/>
  <c r="G63" i="59"/>
  <c r="G62" i="59"/>
  <c r="G61" i="59"/>
  <c r="G60" i="59"/>
  <c r="G59" i="59"/>
  <c r="G58" i="59"/>
  <c r="G57" i="59"/>
  <c r="G56" i="59"/>
  <c r="G55" i="59"/>
  <c r="G54" i="59"/>
  <c r="G53" i="59"/>
  <c r="G52" i="59"/>
  <c r="G51" i="59"/>
  <c r="G50" i="59"/>
  <c r="G49" i="59"/>
  <c r="G48" i="59"/>
  <c r="G47" i="59"/>
  <c r="G46" i="59"/>
  <c r="G45" i="59"/>
  <c r="G44" i="59"/>
  <c r="G43" i="59"/>
  <c r="G42" i="59"/>
  <c r="G41" i="59"/>
  <c r="G40" i="59"/>
  <c r="G39" i="59"/>
  <c r="G38" i="59"/>
  <c r="G37" i="59"/>
  <c r="G36" i="59"/>
  <c r="G35" i="59"/>
  <c r="G34" i="59"/>
  <c r="G33" i="59"/>
  <c r="G32" i="59"/>
  <c r="G31" i="59"/>
  <c r="G30" i="59"/>
  <c r="G29" i="59"/>
  <c r="G28" i="59"/>
  <c r="G27" i="59"/>
  <c r="G26" i="59"/>
  <c r="G25" i="59"/>
  <c r="G24" i="59"/>
  <c r="G23" i="59"/>
  <c r="G22" i="59"/>
  <c r="G21" i="59"/>
  <c r="G20" i="59"/>
  <c r="G19" i="59"/>
  <c r="G18" i="59"/>
  <c r="G17" i="59"/>
  <c r="G16" i="59"/>
  <c r="G15" i="59"/>
  <c r="G14" i="59"/>
  <c r="G13" i="59"/>
  <c r="G12" i="59"/>
  <c r="G11" i="59"/>
  <c r="G10" i="59"/>
  <c r="G9" i="59"/>
  <c r="G8" i="59"/>
  <c r="G7" i="59"/>
  <c r="G6" i="59"/>
  <c r="G5" i="59"/>
  <c r="G4" i="59"/>
  <c r="G3" i="59"/>
  <c r="G38" i="58"/>
  <c r="G37" i="58"/>
  <c r="G36" i="58"/>
  <c r="G35" i="58"/>
  <c r="G34" i="58"/>
  <c r="G33" i="58"/>
  <c r="G32" i="58"/>
  <c r="G31" i="58"/>
  <c r="G30" i="58"/>
  <c r="G29" i="58"/>
  <c r="G28" i="58"/>
  <c r="G27" i="58"/>
  <c r="G26" i="58"/>
  <c r="G24" i="58"/>
  <c r="G23" i="58"/>
  <c r="G22" i="58"/>
  <c r="G21" i="58"/>
  <c r="G20" i="58"/>
  <c r="G19" i="58"/>
  <c r="G18" i="58"/>
  <c r="G17" i="58"/>
  <c r="G16" i="58"/>
  <c r="G15" i="58"/>
  <c r="G14" i="58"/>
  <c r="G13" i="58"/>
  <c r="G12" i="58"/>
  <c r="G11" i="58"/>
  <c r="G10" i="58"/>
  <c r="G9" i="58"/>
  <c r="G8" i="58"/>
  <c r="G7" i="58"/>
  <c r="G6" i="58"/>
  <c r="G5" i="58"/>
  <c r="G4" i="58"/>
  <c r="G3" i="58"/>
  <c r="G139" i="57"/>
  <c r="G138" i="57"/>
  <c r="G137" i="57"/>
  <c r="G136" i="57"/>
  <c r="G135" i="57"/>
  <c r="G134" i="57"/>
  <c r="G133" i="57"/>
  <c r="G132" i="57"/>
  <c r="G131" i="57"/>
  <c r="G130" i="57"/>
  <c r="G129" i="57"/>
  <c r="G128" i="57"/>
  <c r="G127" i="57"/>
  <c r="G126" i="57"/>
  <c r="G125" i="57"/>
  <c r="G124" i="57"/>
  <c r="G123" i="57"/>
  <c r="G122" i="57"/>
  <c r="G121" i="57"/>
  <c r="G120" i="57"/>
  <c r="G119" i="57"/>
  <c r="G118" i="57"/>
  <c r="G117" i="57"/>
  <c r="G116" i="57"/>
  <c r="G115" i="57"/>
  <c r="G114" i="57"/>
  <c r="G113" i="57"/>
  <c r="G112" i="57"/>
  <c r="G111" i="57"/>
  <c r="G110" i="57"/>
  <c r="G109" i="57"/>
  <c r="G108" i="57"/>
  <c r="G107" i="57"/>
  <c r="G106" i="57"/>
  <c r="G105" i="57"/>
  <c r="G104" i="57"/>
  <c r="G103" i="57"/>
  <c r="G102" i="57"/>
  <c r="G101" i="57"/>
  <c r="G100" i="57"/>
  <c r="G99" i="57"/>
  <c r="G98" i="57"/>
  <c r="G97" i="57"/>
  <c r="G96" i="57"/>
  <c r="G95" i="57"/>
  <c r="G94" i="57"/>
  <c r="G93" i="57"/>
  <c r="G92" i="57"/>
  <c r="G91" i="57"/>
  <c r="G90" i="57"/>
  <c r="G89" i="57"/>
  <c r="G88" i="57"/>
  <c r="G87" i="57"/>
  <c r="G86" i="57"/>
  <c r="G85" i="57"/>
  <c r="G84" i="57"/>
  <c r="G83" i="57"/>
  <c r="G82" i="57"/>
  <c r="G81" i="57"/>
  <c r="G80" i="57"/>
  <c r="G79" i="57"/>
  <c r="G78" i="57"/>
  <c r="G77" i="57"/>
  <c r="G76" i="57"/>
  <c r="G75" i="57"/>
  <c r="G74" i="57"/>
  <c r="G73" i="57"/>
  <c r="G72" i="57"/>
  <c r="G71" i="57"/>
  <c r="G70" i="57"/>
  <c r="G69" i="57"/>
  <c r="G68" i="57"/>
  <c r="G67" i="57"/>
  <c r="G66" i="57"/>
  <c r="G65" i="57"/>
  <c r="G64" i="57"/>
  <c r="G63" i="57"/>
  <c r="G62" i="57"/>
  <c r="G61" i="57"/>
  <c r="G60" i="57"/>
  <c r="G59" i="57"/>
  <c r="G58" i="57"/>
  <c r="G57" i="57"/>
  <c r="G56" i="57"/>
  <c r="G55" i="57"/>
  <c r="G54" i="57"/>
  <c r="G53" i="57"/>
  <c r="G52" i="57"/>
  <c r="G51" i="57"/>
  <c r="G50" i="57"/>
  <c r="G49" i="57"/>
  <c r="G48" i="57"/>
  <c r="G47" i="57"/>
  <c r="G46" i="57"/>
  <c r="G45" i="57"/>
  <c r="G44" i="57"/>
  <c r="G43" i="57"/>
  <c r="G42" i="57"/>
  <c r="G41" i="57"/>
  <c r="G40" i="57"/>
  <c r="G39" i="57"/>
  <c r="G38" i="57"/>
  <c r="G37" i="57"/>
  <c r="G36" i="57"/>
  <c r="G35" i="57"/>
  <c r="G34" i="57"/>
  <c r="G33" i="57"/>
  <c r="G32" i="57"/>
  <c r="G31" i="57"/>
  <c r="G30" i="57"/>
  <c r="G29" i="57"/>
  <c r="G28" i="57"/>
  <c r="G27" i="57"/>
  <c r="G26" i="57"/>
  <c r="G25" i="57"/>
  <c r="G24" i="57"/>
  <c r="G23" i="57"/>
  <c r="G22" i="57"/>
  <c r="G21" i="57"/>
  <c r="G20" i="57"/>
  <c r="G19" i="57"/>
  <c r="G18" i="57"/>
  <c r="G17" i="57"/>
  <c r="G16" i="57"/>
  <c r="G15" i="57"/>
  <c r="G14" i="57"/>
  <c r="G13" i="57"/>
  <c r="G12" i="57"/>
  <c r="G11" i="57"/>
  <c r="G10" i="57"/>
  <c r="G9" i="57"/>
  <c r="G8" i="57"/>
  <c r="G7" i="57"/>
  <c r="G6" i="57"/>
  <c r="G5" i="57"/>
  <c r="G4" i="57"/>
  <c r="G3" i="57"/>
  <c r="G82" i="56"/>
  <c r="G81" i="56"/>
  <c r="G80" i="56"/>
  <c r="G79" i="56"/>
  <c r="G78" i="56"/>
  <c r="G77" i="56"/>
  <c r="G76" i="56"/>
  <c r="G75" i="56"/>
  <c r="G74" i="56"/>
  <c r="G73" i="56"/>
  <c r="G72" i="56"/>
  <c r="G71" i="56"/>
  <c r="G70" i="56"/>
  <c r="G69" i="56"/>
  <c r="G68" i="56"/>
  <c r="G67" i="56"/>
  <c r="G66" i="56"/>
  <c r="G65" i="56"/>
  <c r="G64" i="56"/>
  <c r="G63" i="56"/>
  <c r="G62" i="56"/>
  <c r="G61" i="56"/>
  <c r="G60" i="56"/>
  <c r="G59" i="56"/>
  <c r="G58" i="56"/>
  <c r="G57" i="56"/>
  <c r="G56" i="56"/>
  <c r="G55" i="56"/>
  <c r="G54" i="56"/>
  <c r="G53" i="56"/>
  <c r="G52" i="56"/>
  <c r="G51" i="56"/>
  <c r="G50" i="56"/>
  <c r="G49" i="56"/>
  <c r="G48" i="56"/>
  <c r="G47" i="56"/>
  <c r="G46" i="56"/>
  <c r="G45" i="56"/>
  <c r="G44" i="56"/>
  <c r="G43" i="56"/>
  <c r="G42" i="56"/>
  <c r="G41" i="56"/>
  <c r="G40" i="56"/>
  <c r="G39" i="56"/>
  <c r="G38" i="56"/>
  <c r="G37" i="56"/>
  <c r="G36" i="56"/>
  <c r="G35" i="56"/>
  <c r="G34" i="56"/>
  <c r="G33" i="56"/>
  <c r="G32" i="56"/>
  <c r="G31" i="56"/>
  <c r="G30" i="56"/>
  <c r="G29" i="56"/>
  <c r="G28" i="56"/>
  <c r="G27" i="56"/>
  <c r="G26" i="56"/>
  <c r="G25" i="56"/>
  <c r="G24" i="56"/>
  <c r="G23" i="56"/>
  <c r="G22" i="56"/>
  <c r="G21" i="56"/>
  <c r="G20" i="56"/>
  <c r="G19" i="56"/>
  <c r="G18" i="56"/>
  <c r="G17" i="56"/>
  <c r="G16" i="56"/>
  <c r="G15" i="56"/>
  <c r="G14" i="56"/>
  <c r="G13" i="56"/>
  <c r="G12" i="56"/>
  <c r="G11" i="56"/>
  <c r="G10" i="56"/>
  <c r="G9" i="56"/>
  <c r="G8" i="56"/>
  <c r="G7" i="56"/>
  <c r="G6" i="56"/>
  <c r="G5" i="56"/>
  <c r="G4" i="56"/>
  <c r="G3" i="56"/>
  <c r="G171" i="55"/>
  <c r="G170" i="55"/>
  <c r="G169" i="55"/>
  <c r="G168" i="55"/>
  <c r="G167" i="55"/>
  <c r="G166" i="55"/>
  <c r="G165" i="55"/>
  <c r="G164" i="55"/>
  <c r="G163" i="55"/>
  <c r="G162" i="55"/>
  <c r="G161" i="55"/>
  <c r="G160" i="55"/>
  <c r="G159" i="55"/>
  <c r="G158" i="55"/>
  <c r="G157" i="55"/>
  <c r="G156" i="55"/>
  <c r="G155" i="55"/>
  <c r="G154" i="55"/>
  <c r="G153" i="55"/>
  <c r="G152" i="55"/>
  <c r="G151" i="55"/>
  <c r="G150" i="55"/>
  <c r="G149" i="55"/>
  <c r="G148" i="55"/>
  <c r="G147" i="55"/>
  <c r="G146" i="55"/>
  <c r="G145" i="55"/>
  <c r="G144" i="55"/>
  <c r="G143" i="55"/>
  <c r="G142" i="55"/>
  <c r="G141" i="55"/>
  <c r="G140" i="55"/>
  <c r="G139" i="55"/>
  <c r="G138" i="55"/>
  <c r="G137" i="55"/>
  <c r="G136" i="55"/>
  <c r="G135" i="55"/>
  <c r="G134" i="55"/>
  <c r="G133" i="55"/>
  <c r="G132" i="55"/>
  <c r="G131" i="55"/>
  <c r="G130" i="55"/>
  <c r="G129" i="55"/>
  <c r="G128" i="55"/>
  <c r="G127" i="55"/>
  <c r="G126" i="55"/>
  <c r="G125" i="55"/>
  <c r="G124" i="55"/>
  <c r="G123" i="55"/>
  <c r="G122" i="55"/>
  <c r="G121" i="55"/>
  <c r="G120" i="55"/>
  <c r="G119" i="55"/>
  <c r="G118" i="55"/>
  <c r="G117" i="55"/>
  <c r="G116" i="55"/>
  <c r="G115" i="55"/>
  <c r="G114" i="55"/>
  <c r="G113" i="55"/>
  <c r="G112" i="55"/>
  <c r="G111" i="55"/>
  <c r="G110" i="55"/>
  <c r="G109" i="55"/>
  <c r="G108" i="55"/>
  <c r="G107" i="55"/>
  <c r="G106" i="55"/>
  <c r="G105" i="55"/>
  <c r="G104" i="55"/>
  <c r="G103" i="55"/>
  <c r="G102" i="55"/>
  <c r="G101" i="55"/>
  <c r="G100" i="55"/>
  <c r="G99" i="55"/>
  <c r="G98" i="55"/>
  <c r="G97" i="55"/>
  <c r="G96" i="55"/>
  <c r="G95" i="55"/>
  <c r="G94" i="55"/>
  <c r="G93" i="55"/>
  <c r="G92" i="55"/>
  <c r="G91" i="55"/>
  <c r="G90" i="55"/>
  <c r="G89" i="55"/>
  <c r="G88" i="55"/>
  <c r="G87" i="55"/>
  <c r="G86" i="55"/>
  <c r="G85" i="55"/>
  <c r="G84" i="55"/>
  <c r="G83" i="55"/>
  <c r="G82" i="55"/>
  <c r="G81" i="55"/>
  <c r="G80" i="55"/>
  <c r="G79" i="55"/>
  <c r="G78" i="55"/>
  <c r="G77" i="55"/>
  <c r="G76" i="55"/>
  <c r="G75" i="55"/>
  <c r="G74" i="55"/>
  <c r="G73" i="55"/>
  <c r="G72" i="55"/>
  <c r="G71" i="55"/>
  <c r="G70" i="55"/>
  <c r="G69" i="55"/>
  <c r="G68" i="55"/>
  <c r="G67" i="55"/>
  <c r="G66" i="55"/>
  <c r="G65" i="55"/>
  <c r="G64" i="55"/>
  <c r="G63" i="55"/>
  <c r="G62" i="55"/>
  <c r="G61" i="55"/>
  <c r="G60" i="55"/>
  <c r="G59" i="55"/>
  <c r="G58" i="55"/>
  <c r="G57" i="55"/>
  <c r="G56" i="55"/>
  <c r="G55" i="55"/>
  <c r="G54" i="55"/>
  <c r="G53" i="55"/>
  <c r="G52" i="55"/>
  <c r="G51" i="55"/>
  <c r="G50" i="55"/>
  <c r="G49" i="55"/>
  <c r="G48" i="55"/>
  <c r="G47" i="55"/>
  <c r="G46" i="55"/>
  <c r="G45" i="55"/>
  <c r="G44" i="55"/>
  <c r="G43" i="55"/>
  <c r="G42" i="55"/>
  <c r="G41" i="55"/>
  <c r="G40" i="55"/>
  <c r="G39" i="55"/>
  <c r="G38" i="55"/>
  <c r="G37" i="55"/>
  <c r="G36" i="55"/>
  <c r="G35" i="55"/>
  <c r="G34" i="55"/>
  <c r="G33" i="55"/>
  <c r="G32" i="55"/>
  <c r="G31" i="55"/>
  <c r="G30" i="55"/>
  <c r="G29" i="55"/>
  <c r="G28" i="55"/>
  <c r="G27" i="55"/>
  <c r="G26" i="55"/>
  <c r="G24" i="55"/>
  <c r="G23" i="55"/>
  <c r="G22" i="55"/>
  <c r="G21" i="55"/>
  <c r="G20" i="55"/>
  <c r="G19" i="55"/>
  <c r="G18" i="55"/>
  <c r="G17" i="55"/>
  <c r="G16" i="55"/>
  <c r="G15" i="55"/>
  <c r="G14" i="55"/>
  <c r="G13" i="55"/>
  <c r="G12" i="55"/>
  <c r="G11" i="55"/>
  <c r="G10" i="55"/>
  <c r="G9" i="55"/>
  <c r="G8" i="55"/>
  <c r="G7" i="55"/>
  <c r="G6" i="55"/>
  <c r="G5" i="55"/>
  <c r="G4" i="55"/>
  <c r="G3" i="55"/>
  <c r="G141" i="54"/>
  <c r="G140" i="54"/>
  <c r="G139" i="54"/>
  <c r="G138" i="54"/>
  <c r="G137" i="54"/>
  <c r="G136" i="54"/>
  <c r="G135" i="54"/>
  <c r="G134" i="54"/>
  <c r="G133" i="54"/>
  <c r="G132" i="54"/>
  <c r="G131" i="54"/>
  <c r="G130" i="54"/>
  <c r="G129" i="54"/>
  <c r="G128" i="54"/>
  <c r="G127" i="54"/>
  <c r="G126" i="54"/>
  <c r="G125" i="54"/>
  <c r="G124" i="54"/>
  <c r="G123" i="54"/>
  <c r="G122" i="54"/>
  <c r="G121" i="54"/>
  <c r="G120" i="54"/>
  <c r="G119" i="54"/>
  <c r="G118" i="54"/>
  <c r="G117" i="54"/>
  <c r="G116" i="54"/>
  <c r="G115" i="54"/>
  <c r="G114" i="54"/>
  <c r="G113" i="54"/>
  <c r="G112" i="54"/>
  <c r="G111" i="54"/>
  <c r="G110" i="54"/>
  <c r="G109" i="54"/>
  <c r="G108" i="54"/>
  <c r="G107" i="54"/>
  <c r="G106" i="54"/>
  <c r="G105" i="54"/>
  <c r="G104" i="54"/>
  <c r="G103" i="54"/>
  <c r="G102" i="54"/>
  <c r="G101" i="54"/>
  <c r="G100" i="54"/>
  <c r="G99" i="54"/>
  <c r="G98" i="54"/>
  <c r="G97" i="54"/>
  <c r="G96" i="54"/>
  <c r="G95" i="54"/>
  <c r="G94" i="54"/>
  <c r="G93" i="54"/>
  <c r="G92" i="54"/>
  <c r="G91" i="54"/>
  <c r="G90" i="54"/>
  <c r="G89" i="54"/>
  <c r="G88" i="54"/>
  <c r="G87" i="54"/>
  <c r="G86" i="54"/>
  <c r="G85" i="54"/>
  <c r="G84" i="54"/>
  <c r="G83" i="54"/>
  <c r="G82" i="54"/>
  <c r="G81" i="54"/>
  <c r="G80" i="54"/>
  <c r="G79" i="54"/>
  <c r="G78" i="54"/>
  <c r="G77" i="54"/>
  <c r="G76" i="54"/>
  <c r="G75" i="54"/>
  <c r="G74" i="54"/>
  <c r="G73" i="54"/>
  <c r="G72" i="54"/>
  <c r="G71" i="54"/>
  <c r="G70" i="54"/>
  <c r="G69" i="54"/>
  <c r="G68" i="54"/>
  <c r="G67" i="54"/>
  <c r="G66" i="54"/>
  <c r="G65" i="54"/>
  <c r="G64" i="54"/>
  <c r="G63" i="54"/>
  <c r="G62" i="54"/>
  <c r="G61" i="54"/>
  <c r="G60" i="54"/>
  <c r="G59" i="54"/>
  <c r="G58" i="54"/>
  <c r="G57" i="54"/>
  <c r="G56" i="54"/>
  <c r="G55" i="54"/>
  <c r="G54" i="54"/>
  <c r="G53" i="54"/>
  <c r="G52" i="54"/>
  <c r="G51" i="54"/>
  <c r="G50" i="54"/>
  <c r="G49" i="54"/>
  <c r="G48" i="54"/>
  <c r="G47" i="54"/>
  <c r="G46" i="54"/>
  <c r="G45" i="54"/>
  <c r="G44" i="54"/>
  <c r="G43" i="54"/>
  <c r="G42" i="54"/>
  <c r="G41" i="54"/>
  <c r="G40" i="54"/>
  <c r="G39" i="54"/>
  <c r="G38" i="54"/>
  <c r="G37" i="54"/>
  <c r="G36" i="54"/>
  <c r="G35" i="54"/>
  <c r="G34" i="54"/>
  <c r="G33" i="54"/>
  <c r="G32" i="54"/>
  <c r="G31" i="54"/>
  <c r="G30" i="54"/>
  <c r="G29" i="54"/>
  <c r="G28" i="54"/>
  <c r="G27" i="54"/>
  <c r="G26" i="54"/>
  <c r="G25" i="54"/>
  <c r="G24" i="54"/>
  <c r="G23" i="54"/>
  <c r="G22" i="54"/>
  <c r="G21" i="54"/>
  <c r="G20" i="54"/>
  <c r="G19" i="54"/>
  <c r="G18" i="54"/>
  <c r="G17" i="54"/>
  <c r="G16" i="54"/>
  <c r="G15" i="54"/>
  <c r="G14" i="54"/>
  <c r="G13" i="54"/>
  <c r="G12" i="54"/>
  <c r="G11" i="54"/>
  <c r="G10" i="54"/>
  <c r="G9" i="54"/>
  <c r="G8" i="54"/>
  <c r="G7" i="54"/>
  <c r="G6" i="54"/>
  <c r="G5" i="54"/>
  <c r="G4" i="54"/>
  <c r="G3" i="54"/>
  <c r="G5" i="53"/>
  <c r="G6" i="53"/>
  <c r="G7" i="53"/>
  <c r="G8" i="53"/>
  <c r="G9" i="53"/>
  <c r="G10" i="53"/>
  <c r="G11" i="53"/>
  <c r="G12" i="53"/>
  <c r="G13" i="53"/>
  <c r="G14" i="53"/>
  <c r="G15" i="53"/>
  <c r="G16" i="53"/>
  <c r="G17" i="53"/>
  <c r="G18" i="53"/>
  <c r="G19" i="53"/>
  <c r="G20" i="53"/>
  <c r="G21" i="53"/>
  <c r="G22" i="53"/>
  <c r="G23" i="53"/>
  <c r="G24" i="53"/>
  <c r="G25" i="53"/>
  <c r="G26" i="53"/>
  <c r="G27" i="53"/>
  <c r="G28" i="53"/>
  <c r="G29" i="53"/>
  <c r="G30" i="53"/>
  <c r="G31" i="53"/>
  <c r="G32" i="53"/>
  <c r="G33" i="53"/>
  <c r="G34" i="53"/>
  <c r="G35" i="53"/>
  <c r="G36" i="53"/>
  <c r="G37" i="53"/>
  <c r="G38" i="53"/>
  <c r="G39" i="53"/>
  <c r="G40" i="53"/>
  <c r="G41" i="53"/>
  <c r="G42" i="53"/>
  <c r="G43" i="53"/>
  <c r="G44" i="53"/>
  <c r="G45" i="53"/>
  <c r="G46" i="53"/>
  <c r="G47" i="53"/>
  <c r="G48" i="53"/>
  <c r="G49" i="53"/>
  <c r="G50" i="53"/>
  <c r="G51" i="53"/>
  <c r="G52" i="53"/>
  <c r="G53" i="53"/>
  <c r="G54" i="53"/>
  <c r="G55" i="53"/>
  <c r="G56" i="53"/>
  <c r="G57" i="53"/>
  <c r="G58" i="53"/>
  <c r="G59" i="53"/>
  <c r="G60" i="53"/>
  <c r="G61" i="53"/>
  <c r="G62" i="53"/>
  <c r="G63" i="53"/>
  <c r="G64" i="53"/>
  <c r="G65" i="53"/>
  <c r="G66" i="53"/>
  <c r="G67" i="53"/>
  <c r="G68" i="53"/>
  <c r="G69" i="53"/>
  <c r="G70" i="53"/>
  <c r="G71" i="53"/>
  <c r="G72" i="53"/>
  <c r="G73" i="53"/>
  <c r="G74" i="53"/>
  <c r="G75" i="53"/>
  <c r="G76" i="53"/>
  <c r="G77" i="53"/>
  <c r="G78" i="53"/>
  <c r="G79" i="53"/>
  <c r="G80" i="53"/>
  <c r="G81" i="53"/>
  <c r="G82" i="53"/>
  <c r="G83" i="53"/>
  <c r="G84" i="53"/>
  <c r="G85" i="53"/>
  <c r="G86" i="53"/>
  <c r="G87" i="53"/>
  <c r="G88" i="53"/>
  <c r="G89" i="53"/>
  <c r="G90" i="53"/>
  <c r="G91" i="53"/>
  <c r="G92" i="53"/>
  <c r="G93" i="53"/>
  <c r="G94" i="53"/>
  <c r="G95" i="53"/>
  <c r="G96" i="53"/>
  <c r="G97" i="53"/>
  <c r="G98" i="53"/>
  <c r="G99" i="53"/>
  <c r="G100" i="53"/>
  <c r="G101" i="53"/>
  <c r="G102" i="53"/>
  <c r="G103" i="53"/>
  <c r="G104" i="53"/>
  <c r="G105" i="53"/>
  <c r="G106" i="53"/>
  <c r="G107" i="53"/>
  <c r="G108" i="53"/>
  <c r="G109" i="53"/>
  <c r="G110" i="53"/>
  <c r="G111" i="53"/>
  <c r="G112" i="53"/>
  <c r="G113" i="53"/>
  <c r="G114" i="53"/>
  <c r="G115" i="53"/>
  <c r="G116" i="53"/>
  <c r="G117" i="53"/>
  <c r="G118" i="53"/>
  <c r="G119" i="53"/>
  <c r="G120" i="53"/>
  <c r="G121" i="53"/>
  <c r="G122" i="53"/>
  <c r="G123" i="53"/>
  <c r="G124" i="53"/>
  <c r="G125" i="53"/>
  <c r="G126" i="53"/>
  <c r="G127" i="53"/>
  <c r="G128" i="53"/>
  <c r="G129" i="53"/>
  <c r="G130" i="53"/>
  <c r="G131" i="53"/>
  <c r="G132" i="53"/>
  <c r="G133" i="53"/>
  <c r="G134" i="53"/>
  <c r="G135" i="53"/>
  <c r="G136" i="53"/>
  <c r="G137" i="53"/>
  <c r="G138" i="53"/>
  <c r="G139" i="53"/>
  <c r="G140" i="53"/>
  <c r="G141" i="53"/>
  <c r="G142" i="53"/>
  <c r="G143" i="53"/>
  <c r="G144" i="53"/>
  <c r="G145" i="53"/>
  <c r="G146" i="53"/>
  <c r="G147" i="53"/>
  <c r="G148" i="53"/>
  <c r="G149" i="53"/>
  <c r="G150" i="53"/>
  <c r="G151" i="53"/>
  <c r="G152" i="53"/>
  <c r="G153" i="53"/>
  <c r="G154" i="53"/>
  <c r="G155" i="53"/>
  <c r="G156" i="53"/>
  <c r="G157" i="53"/>
  <c r="G158" i="53"/>
  <c r="G159" i="53"/>
  <c r="G160" i="53"/>
  <c r="G161" i="53"/>
  <c r="G162" i="53"/>
  <c r="G163" i="53"/>
  <c r="G164" i="53"/>
  <c r="G165" i="53"/>
  <c r="G166" i="53"/>
  <c r="G167" i="53"/>
  <c r="G168" i="53"/>
  <c r="G169" i="53"/>
  <c r="G170" i="53"/>
  <c r="G171" i="53"/>
  <c r="G172" i="53"/>
  <c r="G173" i="53"/>
  <c r="G174" i="53"/>
  <c r="G175" i="53"/>
  <c r="G176" i="53"/>
  <c r="G177" i="53"/>
  <c r="G178" i="53"/>
  <c r="G179" i="53"/>
  <c r="G180" i="53"/>
  <c r="G181" i="53"/>
  <c r="G182" i="53"/>
  <c r="G183" i="53"/>
  <c r="G184" i="53"/>
  <c r="G185" i="53"/>
  <c r="G186" i="53"/>
  <c r="G187" i="53"/>
  <c r="G188" i="53"/>
  <c r="G189" i="53"/>
  <c r="G190" i="53"/>
  <c r="G191" i="53"/>
  <c r="G192" i="53"/>
  <c r="G193" i="53"/>
  <c r="G194" i="53"/>
  <c r="G195" i="53"/>
  <c r="G196" i="53"/>
  <c r="G197" i="53"/>
  <c r="G198" i="53"/>
  <c r="G199" i="53"/>
  <c r="G200" i="53"/>
  <c r="G201" i="53"/>
  <c r="G202" i="53"/>
  <c r="G203" i="53"/>
  <c r="G204" i="53"/>
  <c r="G205" i="53"/>
  <c r="G206" i="53"/>
  <c r="G207" i="53"/>
  <c r="G208" i="53"/>
  <c r="G209" i="53"/>
  <c r="G210" i="53"/>
  <c r="G211" i="53"/>
  <c r="G212" i="53"/>
  <c r="G213" i="53"/>
  <c r="G214" i="53"/>
  <c r="G215" i="53"/>
  <c r="G216" i="53"/>
  <c r="G217" i="53"/>
  <c r="G218" i="53"/>
  <c r="G219" i="53"/>
  <c r="G220" i="53"/>
  <c r="G221" i="53"/>
  <c r="G222" i="53"/>
  <c r="G223" i="53"/>
  <c r="G225" i="53"/>
  <c r="G4" i="53"/>
  <c r="G3" i="53"/>
  <c r="C171" i="51" l="1"/>
  <c r="K299" i="51"/>
  <c r="K298" i="51"/>
  <c r="K297" i="51"/>
  <c r="K296" i="51"/>
  <c r="K295" i="51"/>
  <c r="K294" i="51"/>
  <c r="K293" i="51"/>
  <c r="K292" i="51"/>
  <c r="K291" i="51"/>
  <c r="K290" i="51"/>
  <c r="K289" i="51"/>
  <c r="K286" i="51"/>
  <c r="K285" i="51"/>
  <c r="K284" i="51"/>
  <c r="K283" i="51"/>
  <c r="K282" i="51"/>
  <c r="K281" i="51"/>
  <c r="K280" i="51"/>
  <c r="K279" i="51"/>
  <c r="K244" i="51"/>
  <c r="K242" i="51"/>
  <c r="K238" i="51"/>
  <c r="K237" i="51"/>
  <c r="K236" i="51"/>
  <c r="K235" i="51"/>
  <c r="K234" i="51"/>
  <c r="K233" i="51"/>
  <c r="K218" i="51"/>
  <c r="K217" i="51"/>
  <c r="K216" i="51"/>
  <c r="K215" i="51"/>
  <c r="K214" i="51"/>
  <c r="K213" i="51"/>
  <c r="K212" i="51"/>
  <c r="K211" i="51"/>
  <c r="K210" i="51"/>
  <c r="K207" i="51"/>
  <c r="K206" i="51"/>
  <c r="K205" i="51"/>
  <c r="K204" i="51"/>
  <c r="K200" i="51"/>
  <c r="K199" i="51"/>
  <c r="K196" i="51"/>
  <c r="K195" i="51"/>
  <c r="K194" i="51"/>
  <c r="K193" i="51"/>
  <c r="K192" i="51"/>
  <c r="K189" i="51"/>
  <c r="K188" i="51"/>
  <c r="K187" i="51"/>
  <c r="K186" i="51"/>
  <c r="K185" i="51"/>
  <c r="K170" i="51"/>
  <c r="K169" i="51"/>
  <c r="K168" i="51"/>
  <c r="K167" i="51"/>
  <c r="K166" i="51"/>
  <c r="K165" i="51"/>
  <c r="K164" i="51"/>
  <c r="K163" i="51"/>
  <c r="K162" i="51"/>
  <c r="K159" i="51"/>
  <c r="K158" i="51"/>
  <c r="K157" i="51"/>
  <c r="K156" i="51"/>
  <c r="K155" i="51"/>
  <c r="K154" i="51"/>
  <c r="K153" i="51"/>
  <c r="K152" i="51"/>
  <c r="K149" i="51"/>
  <c r="K148" i="51"/>
  <c r="K147" i="51"/>
  <c r="K146" i="51"/>
  <c r="K145" i="51"/>
  <c r="K144" i="51"/>
  <c r="K143" i="51"/>
  <c r="K140" i="51"/>
  <c r="K139" i="51"/>
  <c r="K136" i="51"/>
  <c r="K135" i="51"/>
  <c r="K134" i="51"/>
  <c r="K133" i="51"/>
  <c r="K132" i="51"/>
  <c r="K131" i="51"/>
  <c r="K128" i="51"/>
  <c r="K127" i="51"/>
  <c r="K126" i="51"/>
  <c r="K125" i="51"/>
  <c r="K117" i="51"/>
  <c r="K116" i="51"/>
  <c r="K113" i="51"/>
  <c r="K112" i="51"/>
  <c r="K111" i="51"/>
  <c r="K108" i="51"/>
  <c r="K107" i="51"/>
  <c r="K106" i="51"/>
  <c r="K105" i="51"/>
  <c r="K104" i="51"/>
  <c r="K103" i="51"/>
  <c r="K102" i="51"/>
  <c r="K101" i="51"/>
  <c r="K100" i="51"/>
  <c r="K99" i="51"/>
  <c r="K98" i="51"/>
  <c r="K97" i="51"/>
  <c r="K96" i="51"/>
  <c r="K95" i="51"/>
  <c r="K94" i="51"/>
  <c r="K93" i="51"/>
  <c r="K92" i="51"/>
  <c r="K91" i="51"/>
  <c r="K88" i="51"/>
  <c r="K87" i="51"/>
  <c r="K86" i="51"/>
  <c r="K85" i="51"/>
  <c r="K84" i="51"/>
  <c r="K83" i="51"/>
  <c r="K80" i="51"/>
  <c r="K79" i="51"/>
  <c r="K78" i="51"/>
  <c r="K77" i="51"/>
  <c r="K74" i="51"/>
  <c r="K73" i="51"/>
  <c r="K72" i="51"/>
  <c r="K71" i="51"/>
  <c r="K70" i="51"/>
  <c r="K69" i="51"/>
  <c r="K66" i="51"/>
  <c r="K65" i="51"/>
  <c r="K64" i="51"/>
  <c r="K46" i="51"/>
  <c r="K45" i="51"/>
  <c r="K42" i="51"/>
  <c r="K41" i="51"/>
  <c r="K40" i="51"/>
  <c r="K39" i="51"/>
  <c r="K36" i="51"/>
  <c r="K35" i="51"/>
  <c r="K34" i="51"/>
  <c r="K30" i="51"/>
  <c r="K29" i="51"/>
  <c r="K27" i="51"/>
  <c r="K26" i="51"/>
  <c r="K23" i="51"/>
  <c r="K15" i="51"/>
  <c r="K14" i="51"/>
  <c r="K13" i="51"/>
  <c r="K12" i="51"/>
  <c r="K9" i="51"/>
  <c r="K8" i="51"/>
  <c r="K7" i="51"/>
  <c r="K6" i="51"/>
  <c r="K137" i="51" l="1"/>
  <c r="K109" i="51"/>
  <c r="G30" i="62"/>
  <c r="G2" i="62" s="1"/>
  <c r="G48" i="60"/>
  <c r="G147" i="57"/>
  <c r="G2" i="57" s="1"/>
  <c r="G147" i="54" l="1"/>
  <c r="G2" i="54" s="1"/>
  <c r="G96" i="56"/>
  <c r="G2" i="56" s="1"/>
  <c r="G45" i="62"/>
  <c r="G33" i="62" s="1"/>
  <c r="G67" i="61"/>
  <c r="G56" i="61" s="1"/>
  <c r="G51" i="61"/>
  <c r="G2" i="61" s="1"/>
  <c r="G2" i="60"/>
  <c r="G75" i="59"/>
  <c r="G2" i="59" s="1"/>
  <c r="G43" i="58"/>
  <c r="G2" i="58" s="1"/>
  <c r="G176" i="55"/>
  <c r="G2" i="55" s="1"/>
  <c r="G230" i="53"/>
  <c r="G2" i="53" s="1"/>
  <c r="C6" i="52"/>
  <c r="C6" i="51"/>
  <c r="C9" i="52" l="1"/>
  <c r="O31" i="52"/>
  <c r="O30" i="52"/>
  <c r="O29" i="52"/>
  <c r="O28" i="52"/>
  <c r="O27" i="52"/>
  <c r="O26" i="52"/>
  <c r="O25" i="52"/>
  <c r="O24" i="52"/>
  <c r="O23" i="52"/>
  <c r="O22" i="52"/>
  <c r="O21" i="52"/>
  <c r="O20" i="52"/>
  <c r="O19" i="52"/>
  <c r="O18" i="52"/>
  <c r="O17" i="52"/>
  <c r="O16" i="52"/>
  <c r="G25" i="52" l="1"/>
  <c r="K49" i="52"/>
  <c r="G35" i="52"/>
  <c r="C31" i="52"/>
  <c r="C41" i="52" s="1"/>
  <c r="G18" i="51"/>
  <c r="F18" i="51"/>
  <c r="E18" i="51"/>
  <c r="D18" i="51"/>
  <c r="C307" i="51"/>
  <c r="C306" i="51"/>
  <c r="C305" i="51"/>
  <c r="C304" i="51"/>
  <c r="C303" i="51"/>
  <c r="C302" i="51"/>
  <c r="C300" i="51"/>
  <c r="C297" i="51"/>
  <c r="C296" i="51"/>
  <c r="C294" i="51"/>
  <c r="C293" i="51"/>
  <c r="C292" i="51"/>
  <c r="C291" i="51"/>
  <c r="C289" i="51"/>
  <c r="C287" i="51"/>
  <c r="C284" i="51"/>
  <c r="C283" i="51"/>
  <c r="C282" i="51"/>
  <c r="C279" i="51"/>
  <c r="C280" i="51" s="1"/>
  <c r="C274" i="51"/>
  <c r="C273" i="51"/>
  <c r="C272" i="51"/>
  <c r="C271" i="51"/>
  <c r="C270" i="51"/>
  <c r="C269" i="51"/>
  <c r="C267" i="51"/>
  <c r="C266" i="51"/>
  <c r="C265" i="51"/>
  <c r="C264" i="51"/>
  <c r="C263" i="51"/>
  <c r="C262" i="51"/>
  <c r="C261" i="51"/>
  <c r="C260" i="51"/>
  <c r="C259" i="51"/>
  <c r="C256" i="51"/>
  <c r="C255" i="51"/>
  <c r="C254" i="51"/>
  <c r="C253" i="51"/>
  <c r="C252" i="51"/>
  <c r="C249" i="51"/>
  <c r="C248" i="51"/>
  <c r="C247" i="51"/>
  <c r="C246" i="51"/>
  <c r="C245" i="51"/>
  <c r="C244" i="51"/>
  <c r="C243" i="51"/>
  <c r="K245" i="51"/>
  <c r="C242" i="51"/>
  <c r="C241" i="51"/>
  <c r="C240" i="51"/>
  <c r="C239" i="51"/>
  <c r="C238" i="51"/>
  <c r="C235" i="51"/>
  <c r="C234" i="51"/>
  <c r="C233" i="51"/>
  <c r="C224" i="51"/>
  <c r="C222" i="51"/>
  <c r="C221" i="51"/>
  <c r="C220" i="51"/>
  <c r="C217" i="51"/>
  <c r="C216" i="51"/>
  <c r="C215" i="51"/>
  <c r="C212" i="51"/>
  <c r="C211" i="51"/>
  <c r="C210" i="51"/>
  <c r="C209" i="51"/>
  <c r="C208" i="51"/>
  <c r="C207" i="51"/>
  <c r="C206" i="51"/>
  <c r="C205" i="51"/>
  <c r="K208" i="51"/>
  <c r="C204" i="51"/>
  <c r="C201" i="51"/>
  <c r="C200" i="51"/>
  <c r="K201" i="51"/>
  <c r="C197" i="51"/>
  <c r="C196" i="51"/>
  <c r="C195" i="51"/>
  <c r="C194" i="51"/>
  <c r="C193" i="51"/>
  <c r="C192" i="51"/>
  <c r="C191" i="51"/>
  <c r="C190" i="51"/>
  <c r="C189" i="51"/>
  <c r="C188" i="51"/>
  <c r="C187" i="51"/>
  <c r="C186" i="51"/>
  <c r="K190" i="51"/>
  <c r="C185" i="51"/>
  <c r="C179" i="51"/>
  <c r="C178" i="51"/>
  <c r="C177" i="51"/>
  <c r="C176" i="51"/>
  <c r="C175" i="51"/>
  <c r="C174" i="51"/>
  <c r="C172" i="51"/>
  <c r="C168" i="51"/>
  <c r="C167" i="51"/>
  <c r="C166" i="51"/>
  <c r="C165" i="51"/>
  <c r="C164" i="51"/>
  <c r="C163" i="51"/>
  <c r="C162" i="51"/>
  <c r="C161" i="51"/>
  <c r="C156" i="51"/>
  <c r="C155" i="51"/>
  <c r="C154" i="51"/>
  <c r="K160" i="51"/>
  <c r="C151" i="51"/>
  <c r="C150" i="51"/>
  <c r="C149" i="51"/>
  <c r="C148" i="51"/>
  <c r="C147" i="51"/>
  <c r="C146" i="51"/>
  <c r="C145" i="51"/>
  <c r="C142" i="51"/>
  <c r="C141" i="51"/>
  <c r="C140" i="51"/>
  <c r="C139" i="51"/>
  <c r="C136" i="51"/>
  <c r="C135" i="51"/>
  <c r="C134" i="51"/>
  <c r="C132" i="51"/>
  <c r="C131" i="51"/>
  <c r="C128" i="51"/>
  <c r="C127" i="51"/>
  <c r="C125" i="51"/>
  <c r="C124" i="51"/>
  <c r="C119" i="51"/>
  <c r="C118" i="51"/>
  <c r="C117" i="51"/>
  <c r="C116" i="51"/>
  <c r="C115" i="51"/>
  <c r="C114" i="51"/>
  <c r="C110" i="51"/>
  <c r="C109" i="51"/>
  <c r="C108" i="51"/>
  <c r="C107" i="51"/>
  <c r="C104" i="51"/>
  <c r="C103" i="51"/>
  <c r="C102" i="51"/>
  <c r="C101" i="51"/>
  <c r="C98" i="51"/>
  <c r="C97" i="51"/>
  <c r="C96" i="51"/>
  <c r="C95" i="51"/>
  <c r="C94" i="51"/>
  <c r="C90" i="51"/>
  <c r="C89" i="51"/>
  <c r="C88" i="51"/>
  <c r="C87" i="51"/>
  <c r="C86" i="51"/>
  <c r="C85" i="51"/>
  <c r="C84" i="51"/>
  <c r="C81" i="51"/>
  <c r="C80" i="51"/>
  <c r="C82" i="51" s="1"/>
  <c r="C77" i="51"/>
  <c r="C76" i="51"/>
  <c r="C75" i="51"/>
  <c r="C72" i="51"/>
  <c r="C70" i="51"/>
  <c r="C69" i="51"/>
  <c r="C68" i="51"/>
  <c r="C67" i="51"/>
  <c r="C66" i="51"/>
  <c r="K67" i="51"/>
  <c r="C65" i="51"/>
  <c r="C64" i="51"/>
  <c r="C58" i="51"/>
  <c r="C57" i="51"/>
  <c r="C56" i="51"/>
  <c r="C53" i="51"/>
  <c r="C52" i="51"/>
  <c r="C49" i="51"/>
  <c r="C50" i="51" s="1"/>
  <c r="C37" i="51"/>
  <c r="C36" i="51"/>
  <c r="C34" i="51"/>
  <c r="C32" i="51"/>
  <c r="C31" i="51"/>
  <c r="C30" i="51"/>
  <c r="C26" i="51"/>
  <c r="C25" i="51"/>
  <c r="C24" i="51"/>
  <c r="K24" i="51"/>
  <c r="C21" i="51"/>
  <c r="C20" i="51"/>
  <c r="C16" i="51"/>
  <c r="C15" i="51"/>
  <c r="C14" i="51"/>
  <c r="C11" i="51"/>
  <c r="C10" i="51"/>
  <c r="C9" i="51"/>
  <c r="C8" i="51"/>
  <c r="C7" i="51"/>
  <c r="C236" i="51" l="1"/>
  <c r="K175" i="51"/>
  <c r="C202" i="51"/>
  <c r="C159" i="51"/>
  <c r="C218" i="51"/>
  <c r="C22" i="51"/>
  <c r="C198" i="51"/>
  <c r="C12" i="51"/>
  <c r="C137" i="51"/>
  <c r="K37" i="51"/>
  <c r="C257" i="51"/>
  <c r="K114" i="51"/>
  <c r="K75" i="51"/>
  <c r="C99" i="51"/>
  <c r="C78" i="51"/>
  <c r="K21" i="51"/>
  <c r="K16" i="51"/>
  <c r="C28" i="51"/>
  <c r="K300" i="51"/>
  <c r="K287" i="51"/>
  <c r="C285" i="51"/>
  <c r="C298" i="51"/>
  <c r="C308" i="51"/>
  <c r="K219" i="51"/>
  <c r="C213" i="51"/>
  <c r="K150" i="51"/>
  <c r="K171" i="51"/>
  <c r="K141" i="51"/>
  <c r="C169" i="51"/>
  <c r="C143" i="51"/>
  <c r="C152" i="51"/>
  <c r="C105" i="51"/>
  <c r="C120" i="51"/>
  <c r="K81" i="51"/>
  <c r="K118" i="51"/>
  <c r="K89" i="51"/>
  <c r="K43" i="51"/>
  <c r="C60" i="51"/>
  <c r="C38" i="51"/>
  <c r="K177" i="51"/>
  <c r="K32" i="51"/>
  <c r="C112" i="51"/>
  <c r="K197" i="51"/>
  <c r="C18" i="51"/>
  <c r="C47" i="51"/>
  <c r="C92" i="51"/>
  <c r="C225" i="51"/>
  <c r="K10" i="51"/>
  <c r="K47" i="51"/>
  <c r="K54" i="51" s="1"/>
  <c r="C73" i="51"/>
  <c r="K129" i="51"/>
  <c r="C129" i="51"/>
  <c r="C250" i="51"/>
  <c r="K179" i="51"/>
  <c r="C275" i="51"/>
  <c r="C180" i="51"/>
  <c r="K120" i="51" l="1"/>
  <c r="K173" i="51"/>
  <c r="K51" i="51"/>
  <c r="C310" i="51"/>
  <c r="K302" i="51"/>
  <c r="K221" i="51"/>
  <c r="K49" i="51"/>
  <c r="C60" i="52" l="1"/>
  <c r="K50" i="52" s="1"/>
  <c r="M3" i="52" s="1"/>
  <c r="K239" i="51" l="1"/>
  <c r="K247" i="51"/>
  <c r="M2" i="51"/>
</calcChain>
</file>

<file path=xl/sharedStrings.xml><?xml version="1.0" encoding="utf-8"?>
<sst xmlns="http://schemas.openxmlformats.org/spreadsheetml/2006/main" count="3722" uniqueCount="1064">
  <si>
    <t>◆名取市合計　　</t>
    <rPh sb="1" eb="3">
      <t>ナトリ</t>
    </rPh>
    <rPh sb="3" eb="4">
      <t>シ</t>
    </rPh>
    <rPh sb="4" eb="6">
      <t>ゴウケイ</t>
    </rPh>
    <phoneticPr fontId="6"/>
  </si>
  <si>
    <t>上谷刈字(向原)</t>
    <rPh sb="3" eb="4">
      <t>アザ</t>
    </rPh>
    <phoneticPr fontId="6"/>
  </si>
  <si>
    <t>七北田字(白水沢)</t>
    <rPh sb="3" eb="4">
      <t>アザ</t>
    </rPh>
    <phoneticPr fontId="6"/>
  </si>
  <si>
    <t>市名坂字(野蔵･本屋敷･新道･東裏･堂林･町･石止)</t>
    <rPh sb="3" eb="4">
      <t>アザ</t>
    </rPh>
    <phoneticPr fontId="6"/>
  </si>
  <si>
    <t>七北田字(東裏・町・日野)</t>
    <rPh sb="3" eb="4">
      <t>アザ</t>
    </rPh>
    <phoneticPr fontId="6"/>
  </si>
  <si>
    <t>♪富谷字(清水仲)</t>
    <rPh sb="3" eb="4">
      <t>アザ</t>
    </rPh>
    <rPh sb="5" eb="7">
      <t>シミズ</t>
    </rPh>
    <rPh sb="7" eb="8">
      <t>ナカ</t>
    </rPh>
    <phoneticPr fontId="6"/>
  </si>
  <si>
    <t>松森字(明神･陣ヶ原･斉兵衛･新田)</t>
    <rPh sb="2" eb="3">
      <t>アザ</t>
    </rPh>
    <phoneticPr fontId="6"/>
  </si>
  <si>
    <t>鷺ヶ森(1～2)　　　　　　藤松</t>
    <phoneticPr fontId="6"/>
  </si>
  <si>
    <t>HK</t>
    <phoneticPr fontId="6"/>
  </si>
  <si>
    <t>2・3</t>
    <phoneticPr fontId="6"/>
  </si>
  <si>
    <t>1,2</t>
    <phoneticPr fontId="6"/>
  </si>
  <si>
    <t>（西沢・清水仲）</t>
    <rPh sb="6" eb="7">
      <t>ナカ</t>
    </rPh>
    <phoneticPr fontId="8"/>
  </si>
  <si>
    <t>松森字 (鹿島・松木沢・台)</t>
    <rPh sb="2" eb="3">
      <t>アザ</t>
    </rPh>
    <rPh sb="5" eb="7">
      <t>カシマ</t>
    </rPh>
    <rPh sb="8" eb="11">
      <t>マツキサワ</t>
    </rPh>
    <rPh sb="12" eb="13">
      <t>ダイ</t>
    </rPh>
    <phoneticPr fontId="6"/>
  </si>
  <si>
    <t>松岡町</t>
  </si>
  <si>
    <t>上桜木</t>
    <rPh sb="0" eb="1">
      <t>カミ</t>
    </rPh>
    <rPh sb="1" eb="3">
      <t>サクラギ</t>
    </rPh>
    <phoneticPr fontId="8"/>
  </si>
  <si>
    <t>IJ</t>
    <phoneticPr fontId="8"/>
  </si>
  <si>
    <t>AG</t>
    <phoneticPr fontId="8"/>
  </si>
  <si>
    <t>TB</t>
    <phoneticPr fontId="6"/>
  </si>
  <si>
    <t>AI</t>
    <phoneticPr fontId="8"/>
  </si>
  <si>
    <t>AD</t>
    <phoneticPr fontId="8"/>
  </si>
  <si>
    <t>AJ</t>
    <phoneticPr fontId="8"/>
  </si>
  <si>
    <t>AH</t>
    <phoneticPr fontId="8"/>
  </si>
  <si>
    <t>AA</t>
    <phoneticPr fontId="8"/>
  </si>
  <si>
    <t>南目舘</t>
  </si>
  <si>
    <t>東宮城野</t>
  </si>
  <si>
    <t>仙石</t>
  </si>
  <si>
    <t>霞目(1～2)　　　　　　かすみ町</t>
    <phoneticPr fontId="6"/>
  </si>
  <si>
    <t>連坊小路</t>
    <rPh sb="0" eb="2">
      <t>レンボウ</t>
    </rPh>
    <rPh sb="2" eb="4">
      <t>コジ</t>
    </rPh>
    <phoneticPr fontId="6"/>
  </si>
  <si>
    <t>④</t>
    <phoneticPr fontId="6"/>
  </si>
  <si>
    <t>五橋</t>
    <rPh sb="0" eb="2">
      <t>イツツバシ</t>
    </rPh>
    <phoneticPr fontId="6"/>
  </si>
  <si>
    <t>連坊</t>
    <rPh sb="0" eb="2">
      <t>レンボウ</t>
    </rPh>
    <phoneticPr fontId="6"/>
  </si>
  <si>
    <t>③</t>
    <phoneticPr fontId="6"/>
  </si>
  <si>
    <t>②</t>
    <phoneticPr fontId="6"/>
  </si>
  <si>
    <t>①</t>
    <phoneticPr fontId="6"/>
  </si>
  <si>
    <t>※</t>
    <phoneticPr fontId="6"/>
  </si>
  <si>
    <t>※『五橋3丁目』は一部連坊1丁目を含みます。</t>
    <rPh sb="2" eb="4">
      <t>イツツバシ</t>
    </rPh>
    <rPh sb="5" eb="7">
      <t>チョウメ</t>
    </rPh>
    <rPh sb="9" eb="11">
      <t>イチブ</t>
    </rPh>
    <rPh sb="11" eb="13">
      <t>レンボウ</t>
    </rPh>
    <rPh sb="14" eb="16">
      <t>チョウメ</t>
    </rPh>
    <rPh sb="17" eb="18">
      <t>フク</t>
    </rPh>
    <phoneticPr fontId="6"/>
  </si>
  <si>
    <t>※『連坊小路①』は一部連坊2丁目を含みます。</t>
    <rPh sb="2" eb="4">
      <t>レンボウ</t>
    </rPh>
    <rPh sb="4" eb="6">
      <t>コジ</t>
    </rPh>
    <rPh sb="9" eb="11">
      <t>イチブ</t>
    </rPh>
    <rPh sb="11" eb="13">
      <t>レンボウ</t>
    </rPh>
    <rPh sb="14" eb="16">
      <t>チョウメ</t>
    </rPh>
    <rPh sb="17" eb="18">
      <t>フク</t>
    </rPh>
    <phoneticPr fontId="6"/>
  </si>
  <si>
    <t>※『連坊小路②』は一部東九番町を含みます。</t>
    <rPh sb="2" eb="4">
      <t>レンボウ</t>
    </rPh>
    <rPh sb="4" eb="6">
      <t>コジ</t>
    </rPh>
    <rPh sb="9" eb="11">
      <t>イチブ</t>
    </rPh>
    <rPh sb="11" eb="12">
      <t>ヒガシ</t>
    </rPh>
    <rPh sb="12" eb="14">
      <t>クバン</t>
    </rPh>
    <rPh sb="14" eb="15">
      <t>マチ</t>
    </rPh>
    <rPh sb="16" eb="17">
      <t>フク</t>
    </rPh>
    <phoneticPr fontId="6"/>
  </si>
  <si>
    <t>※『連坊小路③』は一部元茶畑を含みます。</t>
    <rPh sb="2" eb="4">
      <t>レンボウ</t>
    </rPh>
    <rPh sb="4" eb="6">
      <t>コジ</t>
    </rPh>
    <rPh sb="9" eb="11">
      <t>イチブ</t>
    </rPh>
    <rPh sb="11" eb="12">
      <t>モト</t>
    </rPh>
    <rPh sb="12" eb="13">
      <t>チャ</t>
    </rPh>
    <rPh sb="13" eb="14">
      <t>ハタケ</t>
    </rPh>
    <rPh sb="15" eb="16">
      <t>フク</t>
    </rPh>
    <phoneticPr fontId="6"/>
  </si>
  <si>
    <t>※『連坊小路④』は一部元茶畑を含みます。</t>
    <rPh sb="2" eb="4">
      <t>レンボウ</t>
    </rPh>
    <rPh sb="4" eb="6">
      <t>コジ</t>
    </rPh>
    <rPh sb="9" eb="11">
      <t>イチブ</t>
    </rPh>
    <rPh sb="11" eb="12">
      <t>モト</t>
    </rPh>
    <rPh sb="12" eb="13">
      <t>チャ</t>
    </rPh>
    <rPh sb="13" eb="14">
      <t>ハタケ</t>
    </rPh>
    <rPh sb="15" eb="16">
      <t>フク</t>
    </rPh>
    <phoneticPr fontId="6"/>
  </si>
  <si>
    <t>汐見台</t>
  </si>
  <si>
    <t>1・2</t>
    <phoneticPr fontId="6"/>
  </si>
  <si>
    <t>汐見台南</t>
  </si>
  <si>
    <t>ご希望配布数</t>
    <rPh sb="1" eb="3">
      <t>キボウ</t>
    </rPh>
    <rPh sb="3" eb="5">
      <t>ハイフ</t>
    </rPh>
    <rPh sb="5" eb="6">
      <t>スウ</t>
    </rPh>
    <phoneticPr fontId="6"/>
  </si>
  <si>
    <t>4･5</t>
    <phoneticPr fontId="6"/>
  </si>
  <si>
    <t>木ノ下5丁目･東新丁</t>
    <rPh sb="0" eb="1">
      <t>キ</t>
    </rPh>
    <rPh sb="2" eb="3">
      <t>シタ</t>
    </rPh>
    <rPh sb="4" eb="6">
      <t>チョウメ</t>
    </rPh>
    <rPh sb="7" eb="8">
      <t>ヒガシ</t>
    </rPh>
    <rPh sb="8" eb="9">
      <t>シン</t>
    </rPh>
    <rPh sb="9" eb="10">
      <t>チョウ</t>
    </rPh>
    <phoneticPr fontId="6"/>
  </si>
  <si>
    <t>※『古城1丁目』は一部古城2丁目含みます。</t>
    <rPh sb="2" eb="4">
      <t>フルジロ</t>
    </rPh>
    <rPh sb="5" eb="6">
      <t>チョウ</t>
    </rPh>
    <rPh sb="6" eb="7">
      <t>メ</t>
    </rPh>
    <rPh sb="9" eb="11">
      <t>イチブ</t>
    </rPh>
    <rPh sb="11" eb="13">
      <t>フルジロ</t>
    </rPh>
    <rPh sb="14" eb="16">
      <t>チョウメ</t>
    </rPh>
    <rPh sb="16" eb="17">
      <t>フク</t>
    </rPh>
    <phoneticPr fontId="6"/>
  </si>
  <si>
    <t>※『鹿野3丁目』は一部長町7丁目含みます。</t>
    <rPh sb="2" eb="3">
      <t>シカ</t>
    </rPh>
    <rPh sb="3" eb="4">
      <t>ノ</t>
    </rPh>
    <rPh sb="5" eb="6">
      <t>チョウ</t>
    </rPh>
    <rPh sb="6" eb="7">
      <t>メ</t>
    </rPh>
    <rPh sb="9" eb="11">
      <t>イチブ</t>
    </rPh>
    <rPh sb="11" eb="13">
      <t>ナガマチ</t>
    </rPh>
    <rPh sb="14" eb="16">
      <t>チョウメ</t>
    </rPh>
    <rPh sb="16" eb="17">
      <t>フク</t>
    </rPh>
    <phoneticPr fontId="6"/>
  </si>
  <si>
    <t>双葉ヶ丘(1～2)</t>
  </si>
  <si>
    <t>三条町</t>
  </si>
  <si>
    <t>みやぎ台</t>
  </si>
  <si>
    <t>高野原</t>
    <rPh sb="1" eb="2">
      <t>ノ</t>
    </rPh>
    <phoneticPr fontId="8"/>
  </si>
  <si>
    <t>赤坂</t>
  </si>
  <si>
    <t>HH</t>
  </si>
  <si>
    <t>桜木</t>
  </si>
  <si>
    <t>大代</t>
  </si>
  <si>
    <t>丸山</t>
  </si>
  <si>
    <t>東勝山(1～3)</t>
  </si>
  <si>
    <t>新坂町</t>
  </si>
  <si>
    <t>堤通雨宮町</t>
  </si>
  <si>
    <t>上杉(1～6)</t>
  </si>
  <si>
    <t>錦町(1～2)</t>
  </si>
  <si>
    <t>堤町(1～3)</t>
  </si>
  <si>
    <t>花京院(1～2)</t>
  </si>
  <si>
    <t>荒巻本沢(1～3)</t>
  </si>
  <si>
    <t>台原(1～7)</t>
  </si>
  <si>
    <t>荒巻神明町</t>
  </si>
  <si>
    <t>山手町</t>
  </si>
  <si>
    <t>宮町(1～5)</t>
  </si>
  <si>
    <t>小田原(4～8)</t>
  </si>
  <si>
    <t>中江(1～2)</t>
  </si>
  <si>
    <t>滝道</t>
  </si>
  <si>
    <t>中山(1～9)</t>
  </si>
  <si>
    <t>IA</t>
  </si>
  <si>
    <t>館</t>
  </si>
  <si>
    <t>住吉台西</t>
  </si>
  <si>
    <t>住吉台東</t>
  </si>
  <si>
    <t>南中山</t>
  </si>
  <si>
    <t>北中山</t>
  </si>
  <si>
    <t>西中山</t>
    <rPh sb="0" eb="1">
      <t>ニシ</t>
    </rPh>
    <rPh sb="1" eb="3">
      <t>ナカヤマ</t>
    </rPh>
    <phoneticPr fontId="8"/>
  </si>
  <si>
    <t>IB</t>
  </si>
  <si>
    <t>高森</t>
  </si>
  <si>
    <t>紫山</t>
  </si>
  <si>
    <t>寺岡</t>
  </si>
  <si>
    <t>IC</t>
  </si>
  <si>
    <t>桂</t>
  </si>
  <si>
    <t>七北田</t>
  </si>
  <si>
    <t>（白水沢）</t>
  </si>
  <si>
    <t>将監</t>
  </si>
  <si>
    <t>ID</t>
  </si>
  <si>
    <t>加茂</t>
  </si>
  <si>
    <t>上谷刈</t>
  </si>
  <si>
    <t>長命ヶ丘</t>
  </si>
  <si>
    <t>IE</t>
  </si>
  <si>
    <t>市名坂</t>
  </si>
  <si>
    <t>（楢町）</t>
  </si>
  <si>
    <t>松森</t>
  </si>
  <si>
    <t>◎菅谷台(1～4)</t>
    <phoneticPr fontId="6"/>
  </si>
  <si>
    <t>▲桜木(1～3)</t>
    <phoneticPr fontId="6"/>
  </si>
  <si>
    <t>▲大代(1～5)</t>
    <phoneticPr fontId="6"/>
  </si>
  <si>
    <t>▲鶴ヶ谷(1～3)</t>
    <phoneticPr fontId="6"/>
  </si>
  <si>
    <t>☆汐見台(1～6)</t>
    <phoneticPr fontId="6"/>
  </si>
  <si>
    <t>▲留ヶ谷(1～3)</t>
    <phoneticPr fontId="6"/>
  </si>
  <si>
    <t>▲中央(1～3)</t>
    <phoneticPr fontId="6"/>
  </si>
  <si>
    <t>▲浮島(1～2)</t>
    <phoneticPr fontId="6"/>
  </si>
  <si>
    <t>▲高崎(1～3)</t>
    <phoneticPr fontId="6"/>
  </si>
  <si>
    <t>♪あけの平(1～3)</t>
    <phoneticPr fontId="6"/>
  </si>
  <si>
    <t>♪とちの木</t>
    <phoneticPr fontId="6"/>
  </si>
  <si>
    <t>♪太子堂(1～2)</t>
    <phoneticPr fontId="6"/>
  </si>
  <si>
    <t>♪ひより台(1～2)</t>
    <phoneticPr fontId="6"/>
  </si>
  <si>
    <t>♪日吉台(1～3)</t>
    <phoneticPr fontId="6"/>
  </si>
  <si>
    <r>
      <t xml:space="preserve">IG </t>
    </r>
    <r>
      <rPr>
        <sz val="11"/>
        <rFont val="ＭＳ Ｐゴシック"/>
        <family val="3"/>
        <charset val="128"/>
      </rPr>
      <t>計</t>
    </r>
    <phoneticPr fontId="6"/>
  </si>
  <si>
    <r>
      <t xml:space="preserve">IF </t>
    </r>
    <r>
      <rPr>
        <sz val="11"/>
        <rFont val="ＭＳ Ｐゴシック"/>
        <family val="3"/>
        <charset val="128"/>
      </rPr>
      <t>計</t>
    </r>
    <phoneticPr fontId="6"/>
  </si>
  <si>
    <r>
      <t xml:space="preserve">YA </t>
    </r>
    <r>
      <rPr>
        <sz val="11"/>
        <rFont val="ＭＳ Ｐゴシック"/>
        <family val="3"/>
        <charset val="128"/>
      </rPr>
      <t>計</t>
    </r>
    <phoneticPr fontId="6"/>
  </si>
  <si>
    <r>
      <t xml:space="preserve">IE </t>
    </r>
    <r>
      <rPr>
        <sz val="11"/>
        <rFont val="ＭＳ Ｐゴシック"/>
        <family val="3"/>
        <charset val="128"/>
      </rPr>
      <t>計</t>
    </r>
    <phoneticPr fontId="6"/>
  </si>
  <si>
    <r>
      <t xml:space="preserve">ID </t>
    </r>
    <r>
      <rPr>
        <sz val="11"/>
        <rFont val="ＭＳ Ｐゴシック"/>
        <family val="3"/>
        <charset val="128"/>
      </rPr>
      <t>計</t>
    </r>
    <phoneticPr fontId="6"/>
  </si>
  <si>
    <r>
      <t xml:space="preserve">I I </t>
    </r>
    <r>
      <rPr>
        <sz val="11"/>
        <rFont val="ＭＳ Ｐゴシック"/>
        <family val="3"/>
        <charset val="128"/>
      </rPr>
      <t>計</t>
    </r>
    <phoneticPr fontId="6"/>
  </si>
  <si>
    <r>
      <t xml:space="preserve">IC </t>
    </r>
    <r>
      <rPr>
        <sz val="11"/>
        <rFont val="ＭＳ Ｐゴシック"/>
        <family val="3"/>
        <charset val="128"/>
      </rPr>
      <t>計</t>
    </r>
    <phoneticPr fontId="6"/>
  </si>
  <si>
    <r>
      <t xml:space="preserve">IB </t>
    </r>
    <r>
      <rPr>
        <sz val="11"/>
        <rFont val="ＭＳ Ｐゴシック"/>
        <family val="3"/>
        <charset val="128"/>
      </rPr>
      <t>計</t>
    </r>
    <phoneticPr fontId="6"/>
  </si>
  <si>
    <r>
      <t xml:space="preserve">IH </t>
    </r>
    <r>
      <rPr>
        <sz val="11"/>
        <rFont val="ＭＳ Ｐゴシック"/>
        <family val="3"/>
        <charset val="128"/>
      </rPr>
      <t>計</t>
    </r>
    <phoneticPr fontId="6"/>
  </si>
  <si>
    <r>
      <t xml:space="preserve">IA </t>
    </r>
    <r>
      <rPr>
        <sz val="11"/>
        <rFont val="ＭＳ Ｐゴシック"/>
        <family val="3"/>
        <charset val="128"/>
      </rPr>
      <t>計</t>
    </r>
    <phoneticPr fontId="6"/>
  </si>
  <si>
    <r>
      <t xml:space="preserve">AA </t>
    </r>
    <r>
      <rPr>
        <sz val="11"/>
        <rFont val="ＭＳ Ｐゴシック"/>
        <family val="3"/>
        <charset val="128"/>
      </rPr>
      <t>計</t>
    </r>
    <phoneticPr fontId="6"/>
  </si>
  <si>
    <r>
      <t xml:space="preserve">AB </t>
    </r>
    <r>
      <rPr>
        <sz val="11"/>
        <rFont val="ＭＳ Ｐゴシック"/>
        <family val="3"/>
        <charset val="128"/>
      </rPr>
      <t>計</t>
    </r>
    <phoneticPr fontId="6"/>
  </si>
  <si>
    <r>
      <t xml:space="preserve">AG </t>
    </r>
    <r>
      <rPr>
        <sz val="11"/>
        <rFont val="ＭＳ Ｐゴシック"/>
        <family val="3"/>
        <charset val="128"/>
      </rPr>
      <t>計</t>
    </r>
    <phoneticPr fontId="6"/>
  </si>
  <si>
    <r>
      <t xml:space="preserve">AH </t>
    </r>
    <r>
      <rPr>
        <sz val="11"/>
        <rFont val="ＭＳ Ｐゴシック"/>
        <family val="3"/>
        <charset val="128"/>
      </rPr>
      <t>計</t>
    </r>
    <phoneticPr fontId="6"/>
  </si>
  <si>
    <r>
      <t xml:space="preserve">AI </t>
    </r>
    <r>
      <rPr>
        <sz val="11"/>
        <rFont val="ＭＳ Ｐゴシック"/>
        <family val="3"/>
        <charset val="128"/>
      </rPr>
      <t>計</t>
    </r>
    <phoneticPr fontId="6"/>
  </si>
  <si>
    <r>
      <t xml:space="preserve">AJ </t>
    </r>
    <r>
      <rPr>
        <sz val="11"/>
        <rFont val="ＭＳ Ｐゴシック"/>
        <family val="3"/>
        <charset val="128"/>
      </rPr>
      <t>計</t>
    </r>
    <phoneticPr fontId="6"/>
  </si>
  <si>
    <r>
      <t xml:space="preserve">AE </t>
    </r>
    <r>
      <rPr>
        <sz val="11"/>
        <rFont val="ＭＳ Ｐゴシック"/>
        <family val="3"/>
        <charset val="128"/>
      </rPr>
      <t>計</t>
    </r>
    <phoneticPr fontId="6"/>
  </si>
  <si>
    <r>
      <t xml:space="preserve">AF </t>
    </r>
    <r>
      <rPr>
        <sz val="11"/>
        <rFont val="ＭＳ Ｐゴシック"/>
        <family val="3"/>
        <charset val="128"/>
      </rPr>
      <t>計</t>
    </r>
    <phoneticPr fontId="6"/>
  </si>
  <si>
    <r>
      <t xml:space="preserve">HF </t>
    </r>
    <r>
      <rPr>
        <sz val="11"/>
        <rFont val="ＭＳ Ｐゴシック"/>
        <family val="3"/>
        <charset val="128"/>
      </rPr>
      <t>計</t>
    </r>
    <phoneticPr fontId="6"/>
  </si>
  <si>
    <r>
      <t xml:space="preserve">HE </t>
    </r>
    <r>
      <rPr>
        <sz val="11"/>
        <rFont val="ＭＳ Ｐゴシック"/>
        <family val="3"/>
        <charset val="128"/>
      </rPr>
      <t>計</t>
    </r>
    <phoneticPr fontId="6"/>
  </si>
  <si>
    <r>
      <t xml:space="preserve">HI </t>
    </r>
    <r>
      <rPr>
        <sz val="11"/>
        <rFont val="ＭＳ Ｐゴシック"/>
        <family val="3"/>
        <charset val="128"/>
      </rPr>
      <t>計</t>
    </r>
    <phoneticPr fontId="6"/>
  </si>
  <si>
    <r>
      <t xml:space="preserve">HD </t>
    </r>
    <r>
      <rPr>
        <sz val="11"/>
        <rFont val="ＭＳ Ｐゴシック"/>
        <family val="3"/>
        <charset val="128"/>
      </rPr>
      <t>計</t>
    </r>
    <phoneticPr fontId="6"/>
  </si>
  <si>
    <r>
      <t xml:space="preserve">HC </t>
    </r>
    <r>
      <rPr>
        <sz val="11"/>
        <rFont val="ＭＳ Ｐゴシック"/>
        <family val="3"/>
        <charset val="128"/>
      </rPr>
      <t>計</t>
    </r>
    <phoneticPr fontId="6"/>
  </si>
  <si>
    <r>
      <t xml:space="preserve">HB </t>
    </r>
    <r>
      <rPr>
        <sz val="11"/>
        <rFont val="ＭＳ Ｐゴシック"/>
        <family val="3"/>
        <charset val="128"/>
      </rPr>
      <t>計</t>
    </r>
    <phoneticPr fontId="6"/>
  </si>
  <si>
    <r>
      <t xml:space="preserve">HA </t>
    </r>
    <r>
      <rPr>
        <sz val="11"/>
        <rFont val="ＭＳ Ｐゴシック"/>
        <family val="3"/>
        <charset val="128"/>
      </rPr>
      <t>計</t>
    </r>
    <phoneticPr fontId="6"/>
  </si>
  <si>
    <t>長命ヶ丘東</t>
  </si>
  <si>
    <t>東黒松</t>
  </si>
  <si>
    <t>仙台市若林区</t>
    <rPh sb="0" eb="3">
      <t>センダイシ</t>
    </rPh>
    <rPh sb="3" eb="5">
      <t>ワカバヤシ</t>
    </rPh>
    <rPh sb="5" eb="6">
      <t>ク</t>
    </rPh>
    <phoneticPr fontId="8"/>
  </si>
  <si>
    <t>仙台市太白区</t>
    <rPh sb="0" eb="3">
      <t>センダイシ</t>
    </rPh>
    <rPh sb="3" eb="5">
      <t>タイハク</t>
    </rPh>
    <rPh sb="5" eb="6">
      <t>ク</t>
    </rPh>
    <phoneticPr fontId="8"/>
  </si>
  <si>
    <t>多賀城市</t>
    <rPh sb="0" eb="4">
      <t>タガジョウシ</t>
    </rPh>
    <phoneticPr fontId="8"/>
  </si>
  <si>
    <t>名取市</t>
    <rPh sb="0" eb="2">
      <t>ナトリ</t>
    </rPh>
    <rPh sb="2" eb="3">
      <t>シ</t>
    </rPh>
    <phoneticPr fontId="8"/>
  </si>
  <si>
    <t>岩沼市</t>
    <rPh sb="0" eb="2">
      <t>イワヌマ</t>
    </rPh>
    <rPh sb="2" eb="3">
      <t>シ</t>
    </rPh>
    <phoneticPr fontId="8"/>
  </si>
  <si>
    <t>宮城郡利府町</t>
    <rPh sb="0" eb="3">
      <t>ミヤギグン</t>
    </rPh>
    <rPh sb="3" eb="5">
      <t>リフ</t>
    </rPh>
    <rPh sb="5" eb="6">
      <t>チョウ</t>
    </rPh>
    <phoneticPr fontId="8"/>
  </si>
  <si>
    <t>宮城郡七ヶ浜町</t>
    <rPh sb="0" eb="3">
      <t>ミヤギグン</t>
    </rPh>
    <rPh sb="3" eb="6">
      <t>シチガハマ</t>
    </rPh>
    <rPh sb="6" eb="7">
      <t>チョウ</t>
    </rPh>
    <phoneticPr fontId="8"/>
  </si>
  <si>
    <r>
      <t xml:space="preserve">HH </t>
    </r>
    <r>
      <rPr>
        <sz val="11"/>
        <rFont val="ＭＳ Ｐゴシック"/>
        <family val="3"/>
        <charset val="128"/>
      </rPr>
      <t>計</t>
    </r>
    <phoneticPr fontId="6"/>
  </si>
  <si>
    <t>諏訪町</t>
    <rPh sb="0" eb="3">
      <t>スワチョウ</t>
    </rPh>
    <phoneticPr fontId="6"/>
  </si>
  <si>
    <t>八本松</t>
    <rPh sb="0" eb="3">
      <t>ハチホンマツ</t>
    </rPh>
    <phoneticPr fontId="6"/>
  </si>
  <si>
    <t>東大野田</t>
    <rPh sb="0" eb="4">
      <t>ヒガシオオノダ</t>
    </rPh>
    <phoneticPr fontId="6"/>
  </si>
  <si>
    <t>4・5</t>
    <phoneticPr fontId="6"/>
  </si>
  <si>
    <t>新寺</t>
    <rPh sb="0" eb="2">
      <t>シンテラ</t>
    </rPh>
    <phoneticPr fontId="6"/>
  </si>
  <si>
    <t>丁目</t>
    <rPh sb="0" eb="1">
      <t>チョウ</t>
    </rPh>
    <rPh sb="1" eb="2">
      <t>メ</t>
    </rPh>
    <phoneticPr fontId="6"/>
  </si>
  <si>
    <t>本田町</t>
  </si>
  <si>
    <t>南中山５丁目</t>
  </si>
  <si>
    <t>青葉町</t>
  </si>
  <si>
    <t>梅田町</t>
  </si>
  <si>
    <t>貝ケ森５丁目</t>
  </si>
  <si>
    <t>北目町</t>
  </si>
  <si>
    <t>桜ケ岡公園</t>
  </si>
  <si>
    <t>八幡５丁目</t>
  </si>
  <si>
    <t>八幡６丁目</t>
  </si>
  <si>
    <t>片平１丁目</t>
  </si>
  <si>
    <t>北根２丁目</t>
  </si>
  <si>
    <t>折立２丁目</t>
  </si>
  <si>
    <t>国見ケ丘７丁目</t>
  </si>
  <si>
    <t>愛子中央１丁目</t>
  </si>
  <si>
    <t>東七番丁</t>
  </si>
  <si>
    <t>東八番丁</t>
  </si>
  <si>
    <t>岩切１丁目</t>
  </si>
  <si>
    <t>鶴巻２丁目</t>
  </si>
  <si>
    <t>安養寺３丁目</t>
  </si>
  <si>
    <t>枡江</t>
  </si>
  <si>
    <t>荒町</t>
  </si>
  <si>
    <t>五十人町</t>
  </si>
  <si>
    <t>三百人町</t>
  </si>
  <si>
    <t>清水小路</t>
  </si>
  <si>
    <t>南鍛冶町</t>
  </si>
  <si>
    <t>弓ノ町</t>
  </si>
  <si>
    <t>木ノ下３丁目</t>
  </si>
  <si>
    <t>六丁目</t>
  </si>
  <si>
    <t>六丁の目北町</t>
  </si>
  <si>
    <t>六丁の目中町</t>
  </si>
  <si>
    <t>六丁の目南町</t>
  </si>
  <si>
    <t>六丁の目元町</t>
  </si>
  <si>
    <t>六郷</t>
  </si>
  <si>
    <t>越路</t>
  </si>
  <si>
    <t>萩ケ丘</t>
  </si>
  <si>
    <t>向山１丁目</t>
  </si>
  <si>
    <t>向山２丁目</t>
  </si>
  <si>
    <t>向山３丁目</t>
  </si>
  <si>
    <t>向山４丁目</t>
  </si>
  <si>
    <t>八木山香澄町</t>
  </si>
  <si>
    <t>八木山松波町</t>
  </si>
  <si>
    <t>八木山緑町</t>
  </si>
  <si>
    <t>八木山弥生町</t>
  </si>
  <si>
    <t>青山２丁目</t>
  </si>
  <si>
    <t>長嶺</t>
  </si>
  <si>
    <t>大塒町</t>
  </si>
  <si>
    <t>茂ケ崎３丁目</t>
  </si>
  <si>
    <t>佐保山</t>
  </si>
  <si>
    <t>大谷地</t>
  </si>
  <si>
    <t>金剛沢３丁目</t>
  </si>
  <si>
    <t>人来田３丁目</t>
  </si>
  <si>
    <t>錦ヶ丘</t>
    <rPh sb="0" eb="3">
      <t>ニシキガオカ</t>
    </rPh>
    <phoneticPr fontId="8"/>
  </si>
  <si>
    <t>丁目</t>
    <phoneticPr fontId="8"/>
  </si>
  <si>
    <t>将監殿</t>
    <rPh sb="0" eb="2">
      <t>ショウゲン</t>
    </rPh>
    <rPh sb="2" eb="3">
      <t>トノ</t>
    </rPh>
    <phoneticPr fontId="8"/>
  </si>
  <si>
    <t>1,3</t>
    <phoneticPr fontId="8"/>
  </si>
  <si>
    <t>明石南(1～6)</t>
    <phoneticPr fontId="6"/>
  </si>
  <si>
    <t>岩切</t>
    <rPh sb="0" eb="2">
      <t>イワキリ</t>
    </rPh>
    <phoneticPr fontId="6"/>
  </si>
  <si>
    <t>（青津目)</t>
    <phoneticPr fontId="6"/>
  </si>
  <si>
    <t>（東河原)</t>
    <phoneticPr fontId="6"/>
  </si>
  <si>
    <t>（洞ノ口)</t>
    <phoneticPr fontId="6"/>
  </si>
  <si>
    <t>（洞ノ口東)</t>
    <phoneticPr fontId="6"/>
  </si>
  <si>
    <t>（鴻巣)</t>
    <phoneticPr fontId="6"/>
  </si>
  <si>
    <t>（畑中･字水分)</t>
    <phoneticPr fontId="6"/>
  </si>
  <si>
    <t>とちの木</t>
  </si>
  <si>
    <t>桜</t>
    <rPh sb="0" eb="1">
      <t>サクラ</t>
    </rPh>
    <phoneticPr fontId="6"/>
  </si>
  <si>
    <t>桑原</t>
    <rPh sb="0" eb="2">
      <t>クワハラ</t>
    </rPh>
    <phoneticPr fontId="6"/>
  </si>
  <si>
    <t>吹上</t>
    <rPh sb="0" eb="2">
      <t>フキアゲ</t>
    </rPh>
    <phoneticPr fontId="6"/>
  </si>
  <si>
    <t>阿武隈</t>
    <rPh sb="0" eb="3">
      <t>アブクマ</t>
    </rPh>
    <phoneticPr fontId="6"/>
  </si>
  <si>
    <t>藤浪</t>
    <rPh sb="0" eb="2">
      <t>フジナミ</t>
    </rPh>
    <phoneticPr fontId="6"/>
  </si>
  <si>
    <t>里の杜</t>
    <rPh sb="0" eb="1">
      <t>サト</t>
    </rPh>
    <rPh sb="2" eb="3">
      <t>モリ</t>
    </rPh>
    <phoneticPr fontId="6"/>
  </si>
  <si>
    <t>館下</t>
    <rPh sb="0" eb="1">
      <t>ヤカタ</t>
    </rPh>
    <rPh sb="1" eb="2">
      <t>シタ</t>
    </rPh>
    <phoneticPr fontId="6"/>
  </si>
  <si>
    <t>二木</t>
    <rPh sb="0" eb="2">
      <t>ニキ</t>
    </rPh>
    <phoneticPr fontId="6"/>
  </si>
  <si>
    <t>大手町・稲荷町</t>
    <rPh sb="0" eb="2">
      <t>オオテ</t>
    </rPh>
    <rPh sb="2" eb="3">
      <t>マチ</t>
    </rPh>
    <rPh sb="4" eb="5">
      <t>イナ</t>
    </rPh>
    <rPh sb="5" eb="6">
      <t>ニ</t>
    </rPh>
    <rPh sb="6" eb="7">
      <t>マチ</t>
    </rPh>
    <phoneticPr fontId="6"/>
  </si>
  <si>
    <t>栄</t>
    <rPh sb="0" eb="1">
      <t>サカ</t>
    </rPh>
    <phoneticPr fontId="6"/>
  </si>
  <si>
    <t>土ヶ崎</t>
    <rPh sb="0" eb="3">
      <t>ドガサキ</t>
    </rPh>
    <phoneticPr fontId="6"/>
  </si>
  <si>
    <t>朝日町1・2丁目　朝日字</t>
    <rPh sb="0" eb="2">
      <t>アサヒ</t>
    </rPh>
    <rPh sb="2" eb="3">
      <t>マチ</t>
    </rPh>
    <rPh sb="6" eb="8">
      <t>チョウメ</t>
    </rPh>
    <rPh sb="9" eb="11">
      <t>アサヒ</t>
    </rPh>
    <rPh sb="11" eb="12">
      <t>ジ</t>
    </rPh>
    <phoneticPr fontId="6"/>
  </si>
  <si>
    <t>竹の里</t>
    <rPh sb="0" eb="1">
      <t>タケ</t>
    </rPh>
    <rPh sb="2" eb="3">
      <t>サト</t>
    </rPh>
    <phoneticPr fontId="6"/>
  </si>
  <si>
    <t>武隈</t>
    <rPh sb="0" eb="2">
      <t>タケクマ</t>
    </rPh>
    <phoneticPr fontId="6"/>
  </si>
  <si>
    <t>1・2</t>
    <phoneticPr fontId="6"/>
  </si>
  <si>
    <t>丁目</t>
    <phoneticPr fontId="6"/>
  </si>
  <si>
    <t>1・4</t>
    <phoneticPr fontId="6"/>
  </si>
  <si>
    <t>NB</t>
    <phoneticPr fontId="6"/>
  </si>
  <si>
    <t>手倉田字堰根・諏訪</t>
    <rPh sb="4" eb="5">
      <t>セキ</t>
    </rPh>
    <rPh sb="5" eb="6">
      <t>ネ</t>
    </rPh>
    <rPh sb="7" eb="9">
      <t>スワ</t>
    </rPh>
    <phoneticPr fontId="6"/>
  </si>
  <si>
    <t>愛の杜</t>
    <rPh sb="0" eb="1">
      <t>アイ</t>
    </rPh>
    <rPh sb="2" eb="3">
      <t>モリ</t>
    </rPh>
    <phoneticPr fontId="6"/>
  </si>
  <si>
    <t>飯野坂</t>
    <rPh sb="0" eb="2">
      <t>イイノ</t>
    </rPh>
    <rPh sb="2" eb="3">
      <t>サカ</t>
    </rPh>
    <phoneticPr fontId="6"/>
  </si>
  <si>
    <t>増田字柳田</t>
    <rPh sb="2" eb="3">
      <t>ジ</t>
    </rPh>
    <rPh sb="3" eb="5">
      <t>ヤナギタ</t>
    </rPh>
    <phoneticPr fontId="6"/>
  </si>
  <si>
    <t>（鹿島）</t>
  </si>
  <si>
    <t>（松木沢・台）</t>
  </si>
  <si>
    <t>松陵</t>
  </si>
  <si>
    <t>鶴が丘</t>
  </si>
  <si>
    <t>IF</t>
  </si>
  <si>
    <t>（陣ヶ原）</t>
  </si>
  <si>
    <t>（斉兵衛・新田）</t>
    <rPh sb="5" eb="7">
      <t>シンデン</t>
    </rPh>
    <phoneticPr fontId="8"/>
  </si>
  <si>
    <t>（明神）</t>
  </si>
  <si>
    <t>南光台東</t>
  </si>
  <si>
    <t>八乙女</t>
  </si>
  <si>
    <t>八乙女中央</t>
  </si>
  <si>
    <t>IG</t>
  </si>
  <si>
    <t>南光台</t>
  </si>
  <si>
    <t>南光台南</t>
  </si>
  <si>
    <t>IH</t>
  </si>
  <si>
    <t>（堂林）</t>
    <rPh sb="1" eb="2">
      <t>ドウ</t>
    </rPh>
    <rPh sb="2" eb="3">
      <t>ハヤシ</t>
    </rPh>
    <phoneticPr fontId="8"/>
  </si>
  <si>
    <t>（鳥井原、本屋敷）</t>
    <rPh sb="1" eb="2">
      <t>トリ</t>
    </rPh>
    <rPh sb="2" eb="3">
      <t>イ</t>
    </rPh>
    <rPh sb="3" eb="4">
      <t>ハラ</t>
    </rPh>
    <phoneticPr fontId="8"/>
  </si>
  <si>
    <t>（石止）</t>
  </si>
  <si>
    <t>（町）</t>
  </si>
  <si>
    <t>（東裏）</t>
  </si>
  <si>
    <t>（野蔵）</t>
  </si>
  <si>
    <t>（日野）</t>
  </si>
  <si>
    <t>泉中央</t>
  </si>
  <si>
    <t>II</t>
  </si>
  <si>
    <t>向陽台</t>
  </si>
  <si>
    <t>山の寺</t>
  </si>
  <si>
    <t>天神沢</t>
  </si>
  <si>
    <t>明石南</t>
  </si>
  <si>
    <t>（向原）</t>
  </si>
  <si>
    <t>黒松</t>
  </si>
  <si>
    <t>虹の丘</t>
  </si>
  <si>
    <t>旭ヶ丘堤</t>
  </si>
  <si>
    <t>泉ヶ丘</t>
  </si>
  <si>
    <t>IF</t>
    <phoneticPr fontId="8"/>
  </si>
  <si>
    <t>西新丁･椌木通</t>
  </si>
  <si>
    <t>人来田(1～2)</t>
    <phoneticPr fontId="6"/>
  </si>
  <si>
    <t>新田東</t>
    <rPh sb="2" eb="3">
      <t>ヒガシ</t>
    </rPh>
    <phoneticPr fontId="6"/>
  </si>
  <si>
    <t>高松(1～3)</t>
  </si>
  <si>
    <t>東照宮(1～2)</t>
  </si>
  <si>
    <t>愛子東(1～6)</t>
  </si>
  <si>
    <t>みやぎ台(1～5)</t>
  </si>
  <si>
    <t>高野原(1～4)</t>
  </si>
  <si>
    <t>赤坂(1～3)</t>
  </si>
  <si>
    <t>HA</t>
  </si>
  <si>
    <t>自由ヶ丘</t>
  </si>
  <si>
    <t>HG</t>
  </si>
  <si>
    <t>栄(1～5)</t>
  </si>
  <si>
    <t>鶴ヶ谷北(1～2)</t>
  </si>
  <si>
    <t>HB</t>
  </si>
  <si>
    <t>大梶</t>
  </si>
  <si>
    <t>燕沢(1～3)</t>
  </si>
  <si>
    <t>住吉台西(1～4)</t>
    <phoneticPr fontId="6"/>
  </si>
  <si>
    <t>▲八幡(1～4)</t>
    <phoneticPr fontId="6"/>
  </si>
  <si>
    <t>▲東田中(1～2)</t>
    <phoneticPr fontId="6"/>
  </si>
  <si>
    <t>☆汐見台南(1～2)</t>
    <phoneticPr fontId="6"/>
  </si>
  <si>
    <t>▲高橋(1～5)</t>
    <phoneticPr fontId="6"/>
  </si>
  <si>
    <t>◎神谷沢</t>
    <phoneticPr fontId="6"/>
  </si>
  <si>
    <t>◎花園(1～3)</t>
    <phoneticPr fontId="6"/>
  </si>
  <si>
    <t>◎皆の丘</t>
    <phoneticPr fontId="6"/>
  </si>
  <si>
    <t>◎青葉台(1～3)</t>
    <phoneticPr fontId="6"/>
  </si>
  <si>
    <t>配布数</t>
    <rPh sb="0" eb="2">
      <t>ハイフ</t>
    </rPh>
    <rPh sb="2" eb="3">
      <t>カズ</t>
    </rPh>
    <phoneticPr fontId="6"/>
  </si>
  <si>
    <t>配布可能ポスト数</t>
    <rPh sb="0" eb="2">
      <t>ハイフ</t>
    </rPh>
    <rPh sb="2" eb="4">
      <t>カノウ</t>
    </rPh>
    <rPh sb="7" eb="8">
      <t>スウ</t>
    </rPh>
    <phoneticPr fontId="6"/>
  </si>
  <si>
    <t>軒並</t>
    <rPh sb="0" eb="2">
      <t>ノキナ</t>
    </rPh>
    <phoneticPr fontId="8"/>
  </si>
  <si>
    <t>戸建</t>
    <phoneticPr fontId="8"/>
  </si>
  <si>
    <t>新寺４・５丁目</t>
    <rPh sb="0" eb="2">
      <t>シンテラ</t>
    </rPh>
    <rPh sb="5" eb="7">
      <t>チョウメ</t>
    </rPh>
    <phoneticPr fontId="6"/>
  </si>
  <si>
    <t>連坊１丁目</t>
    <rPh sb="0" eb="2">
      <t>レンボウ</t>
    </rPh>
    <rPh sb="3" eb="5">
      <t>チョウメ</t>
    </rPh>
    <phoneticPr fontId="6"/>
  </si>
  <si>
    <t>連坊２丁目</t>
    <rPh sb="0" eb="2">
      <t>レンボウ</t>
    </rPh>
    <rPh sb="3" eb="5">
      <t>チョウメ</t>
    </rPh>
    <phoneticPr fontId="6"/>
  </si>
  <si>
    <t>3･6</t>
    <phoneticPr fontId="6"/>
  </si>
  <si>
    <t>小松島新堤</t>
  </si>
  <si>
    <t>高舘吉田字 前沖　野来</t>
    <phoneticPr fontId="6"/>
  </si>
  <si>
    <t>ご依頼配布数</t>
    <rPh sb="3" eb="5">
      <t>ハイフ</t>
    </rPh>
    <rPh sb="5" eb="6">
      <t>スウ</t>
    </rPh>
    <phoneticPr fontId="8"/>
  </si>
  <si>
    <t>仙台市泉区</t>
    <rPh sb="0" eb="3">
      <t>センダイシ</t>
    </rPh>
    <rPh sb="3" eb="5">
      <t>イズミク</t>
    </rPh>
    <phoneticPr fontId="8"/>
  </si>
  <si>
    <t>北中山(1～4)</t>
    <phoneticPr fontId="6"/>
  </si>
  <si>
    <t>WE</t>
  </si>
  <si>
    <t>榴岡</t>
  </si>
  <si>
    <t>安養寺</t>
  </si>
  <si>
    <t>鶴ヶ谷</t>
  </si>
  <si>
    <t>鶴ヶ谷東</t>
  </si>
  <si>
    <t>鶴ヶ谷北</t>
  </si>
  <si>
    <t>燕沢</t>
  </si>
  <si>
    <t>燕沢東</t>
  </si>
  <si>
    <t>小鶴</t>
  </si>
  <si>
    <t>東仙台</t>
  </si>
  <si>
    <t>苦竹</t>
  </si>
  <si>
    <t>原町</t>
  </si>
  <si>
    <t>新田</t>
  </si>
  <si>
    <t>清水沼</t>
  </si>
  <si>
    <t>平成</t>
  </si>
  <si>
    <t>宮城野</t>
  </si>
  <si>
    <t>宮千代</t>
  </si>
  <si>
    <t>五輪</t>
  </si>
  <si>
    <t>萩野町</t>
  </si>
  <si>
    <t>高砂</t>
  </si>
  <si>
    <t>出花</t>
  </si>
  <si>
    <t>白鳥</t>
  </si>
  <si>
    <t>福室</t>
  </si>
  <si>
    <t>栄</t>
  </si>
  <si>
    <t>HI</t>
  </si>
  <si>
    <t>鶴巻</t>
  </si>
  <si>
    <t>田子</t>
  </si>
  <si>
    <t>福田町</t>
  </si>
  <si>
    <t>幸町</t>
  </si>
  <si>
    <t>高橋</t>
  </si>
  <si>
    <t>高崎</t>
  </si>
  <si>
    <t>中央</t>
  </si>
  <si>
    <t>伝上山</t>
  </si>
  <si>
    <t>東田中</t>
  </si>
  <si>
    <t>浮島</t>
  </si>
  <si>
    <t>留ヶ谷</t>
  </si>
  <si>
    <t>青山</t>
  </si>
  <si>
    <t>青葉台</t>
  </si>
  <si>
    <t>しらかし台</t>
  </si>
  <si>
    <t>菅谷台</t>
  </si>
  <si>
    <t>花園</t>
  </si>
  <si>
    <t>【泉区・富谷町】仙台センター管轄ブロック</t>
    <rPh sb="1" eb="2">
      <t>イズミ</t>
    </rPh>
    <rPh sb="2" eb="3">
      <t>ク</t>
    </rPh>
    <rPh sb="4" eb="6">
      <t>トミヤ</t>
    </rPh>
    <rPh sb="6" eb="7">
      <t>マチ</t>
    </rPh>
    <rPh sb="8" eb="10">
      <t>センダイ</t>
    </rPh>
    <phoneticPr fontId="6"/>
  </si>
  <si>
    <t>【青葉区】仙台センター管轄ブロック</t>
    <rPh sb="1" eb="3">
      <t>アオバ</t>
    </rPh>
    <rPh sb="3" eb="4">
      <t>ク</t>
    </rPh>
    <rPh sb="5" eb="7">
      <t>センダイ</t>
    </rPh>
    <phoneticPr fontId="6"/>
  </si>
  <si>
    <t>【宮城野区・多賀城市・利府町・七ケ浜町】仙台センター管轄ブロック</t>
    <rPh sb="1" eb="4">
      <t>ミヤギノ</t>
    </rPh>
    <rPh sb="4" eb="5">
      <t>ク</t>
    </rPh>
    <rPh sb="6" eb="10">
      <t>タガジョウシ</t>
    </rPh>
    <rPh sb="11" eb="13">
      <t>リフ</t>
    </rPh>
    <rPh sb="13" eb="14">
      <t>チョウ</t>
    </rPh>
    <rPh sb="15" eb="18">
      <t>シチガハマ</t>
    </rPh>
    <rPh sb="18" eb="19">
      <t>マチ</t>
    </rPh>
    <rPh sb="20" eb="22">
      <t>センダイ</t>
    </rPh>
    <phoneticPr fontId="6"/>
  </si>
  <si>
    <t>上野山</t>
    <rPh sb="0" eb="3">
      <t>ウエノヤマ</t>
    </rPh>
    <phoneticPr fontId="6"/>
  </si>
  <si>
    <t>丁目</t>
    <rPh sb="0" eb="2">
      <t>チョウメ</t>
    </rPh>
    <phoneticPr fontId="6"/>
  </si>
  <si>
    <t>鈎取本町</t>
    <rPh sb="0" eb="2">
      <t>カギトリ</t>
    </rPh>
    <rPh sb="2" eb="4">
      <t>ホンチョウ</t>
    </rPh>
    <phoneticPr fontId="6"/>
  </si>
  <si>
    <t>太白</t>
    <rPh sb="0" eb="2">
      <t>タイハク</t>
    </rPh>
    <phoneticPr fontId="6"/>
  </si>
  <si>
    <t>日本平</t>
    <rPh sb="0" eb="3">
      <t>ニホンダイラ</t>
    </rPh>
    <phoneticPr fontId="6"/>
  </si>
  <si>
    <t>羽黒台</t>
    <rPh sb="0" eb="3">
      <t>ハグロダイ</t>
    </rPh>
    <phoneticPr fontId="6"/>
  </si>
  <si>
    <t>人来田</t>
    <rPh sb="0" eb="3">
      <t>ヒトキタ</t>
    </rPh>
    <phoneticPr fontId="6"/>
  </si>
  <si>
    <t>人来田西</t>
    <rPh sb="0" eb="3">
      <t>ヒトキタ</t>
    </rPh>
    <rPh sb="3" eb="4">
      <t>ニシ</t>
    </rPh>
    <phoneticPr fontId="6"/>
  </si>
  <si>
    <t>ひより台</t>
    <rPh sb="3" eb="4">
      <t>ダイ</t>
    </rPh>
    <phoneticPr fontId="6"/>
  </si>
  <si>
    <t>茂庭台</t>
    <rPh sb="0" eb="3">
      <t>モニワダイ</t>
    </rPh>
    <phoneticPr fontId="6"/>
  </si>
  <si>
    <t>山田上ﾉ台</t>
    <rPh sb="0" eb="2">
      <t>ヤマダ</t>
    </rPh>
    <rPh sb="2" eb="3">
      <t>カミ</t>
    </rPh>
    <rPh sb="4" eb="5">
      <t>ダイ</t>
    </rPh>
    <phoneticPr fontId="6"/>
  </si>
  <si>
    <t>山田北前</t>
    <rPh sb="0" eb="2">
      <t>ヤマダ</t>
    </rPh>
    <rPh sb="2" eb="3">
      <t>キタ</t>
    </rPh>
    <rPh sb="3" eb="4">
      <t>マエ</t>
    </rPh>
    <phoneticPr fontId="6"/>
  </si>
  <si>
    <t>山田自由ヶ丘</t>
    <rPh sb="0" eb="2">
      <t>ヤマダ</t>
    </rPh>
    <rPh sb="2" eb="4">
      <t>ジユウ</t>
    </rPh>
    <rPh sb="5" eb="6">
      <t>オカ</t>
    </rPh>
    <phoneticPr fontId="6"/>
  </si>
  <si>
    <t>山田本町</t>
    <rPh sb="0" eb="2">
      <t>ヤマダ</t>
    </rPh>
    <rPh sb="2" eb="4">
      <t>ホンチョウ</t>
    </rPh>
    <phoneticPr fontId="6"/>
  </si>
  <si>
    <t>西中田</t>
    <rPh sb="0" eb="3">
      <t>ニシナカダ</t>
    </rPh>
    <phoneticPr fontId="6"/>
  </si>
  <si>
    <t>柳生</t>
    <rPh sb="0" eb="1">
      <t>ヤナギ</t>
    </rPh>
    <rPh sb="1" eb="2">
      <t>ウ</t>
    </rPh>
    <phoneticPr fontId="6"/>
  </si>
  <si>
    <t>鈎取</t>
    <rPh sb="0" eb="2">
      <t>カギトリ</t>
    </rPh>
    <phoneticPr fontId="6"/>
  </si>
  <si>
    <t>金剛沢</t>
    <rPh sb="0" eb="3">
      <t>コンゴウサワ</t>
    </rPh>
    <phoneticPr fontId="6"/>
  </si>
  <si>
    <t>西中山</t>
    <rPh sb="0" eb="1">
      <t>ニシ</t>
    </rPh>
    <rPh sb="1" eb="3">
      <t>ナカヤマ</t>
    </rPh>
    <phoneticPr fontId="6"/>
  </si>
  <si>
    <t>砂押</t>
    <rPh sb="0" eb="2">
      <t>スナオシ</t>
    </rPh>
    <phoneticPr fontId="6"/>
  </si>
  <si>
    <t>砂押南</t>
    <rPh sb="0" eb="2">
      <t>スナオシ</t>
    </rPh>
    <rPh sb="2" eb="3">
      <t>ミナミ</t>
    </rPh>
    <phoneticPr fontId="6"/>
  </si>
  <si>
    <t>西多賀</t>
    <rPh sb="0" eb="3">
      <t>ニシタガ</t>
    </rPh>
    <phoneticPr fontId="6"/>
  </si>
  <si>
    <t>西の平</t>
    <rPh sb="0" eb="1">
      <t>ニシ</t>
    </rPh>
    <rPh sb="2" eb="3">
      <t>タイ</t>
    </rPh>
    <phoneticPr fontId="6"/>
  </si>
  <si>
    <t>三神峯</t>
    <rPh sb="0" eb="3">
      <t>ミカミネ</t>
    </rPh>
    <phoneticPr fontId="6"/>
  </si>
  <si>
    <t>八木山東</t>
    <rPh sb="0" eb="3">
      <t>ヤギヤマ</t>
    </rPh>
    <rPh sb="3" eb="4">
      <t>ヒガシ</t>
    </rPh>
    <phoneticPr fontId="6"/>
  </si>
  <si>
    <t>八木山南</t>
    <rPh sb="0" eb="3">
      <t>ヤギヤマ</t>
    </rPh>
    <rPh sb="3" eb="4">
      <t>ミナミ</t>
    </rPh>
    <phoneticPr fontId="6"/>
  </si>
  <si>
    <t>泉崎</t>
    <rPh sb="0" eb="2">
      <t>イズミザキ</t>
    </rPh>
    <phoneticPr fontId="6"/>
  </si>
  <si>
    <t>太子堂</t>
    <rPh sb="0" eb="3">
      <t>タイシドウ</t>
    </rPh>
    <phoneticPr fontId="6"/>
  </si>
  <si>
    <t>富沢</t>
    <rPh sb="0" eb="2">
      <t>トミザワ</t>
    </rPh>
    <phoneticPr fontId="6"/>
  </si>
  <si>
    <t>富沢南</t>
    <rPh sb="0" eb="2">
      <t>トミザワ</t>
    </rPh>
    <rPh sb="2" eb="3">
      <t>ミナミ</t>
    </rPh>
    <phoneticPr fontId="6"/>
  </si>
  <si>
    <t>長町南</t>
    <rPh sb="0" eb="2">
      <t>ナガマチ</t>
    </rPh>
    <rPh sb="2" eb="3">
      <t>ミナミ</t>
    </rPh>
    <phoneticPr fontId="6"/>
  </si>
  <si>
    <t>泉崎</t>
    <phoneticPr fontId="6"/>
  </si>
  <si>
    <t>鹿野</t>
    <rPh sb="0" eb="2">
      <t>カノ</t>
    </rPh>
    <phoneticPr fontId="6"/>
  </si>
  <si>
    <t>長町</t>
    <rPh sb="0" eb="2">
      <t>ナガマチ</t>
    </rPh>
    <phoneticPr fontId="6"/>
  </si>
  <si>
    <t>根岸</t>
    <rPh sb="0" eb="2">
      <t>ネギシ</t>
    </rPh>
    <phoneticPr fontId="6"/>
  </si>
  <si>
    <t>門前町</t>
    <rPh sb="0" eb="3">
      <t>モンゼンマチ</t>
    </rPh>
    <phoneticPr fontId="6"/>
  </si>
  <si>
    <t>郡山</t>
    <rPh sb="0" eb="2">
      <t>コオリヤマ</t>
    </rPh>
    <phoneticPr fontId="6"/>
  </si>
  <si>
    <t>◆大手町(1～6)</t>
    <phoneticPr fontId="6"/>
  </si>
  <si>
    <t>◆名取が丘(1～6)</t>
    <phoneticPr fontId="6"/>
  </si>
  <si>
    <t>◆小山(1～3)</t>
    <phoneticPr fontId="6"/>
  </si>
  <si>
    <t>◆箱塚(1～2)</t>
    <phoneticPr fontId="6"/>
  </si>
  <si>
    <t>福沢町</t>
  </si>
  <si>
    <t>本町</t>
    <rPh sb="0" eb="2">
      <t>ホンマチ</t>
    </rPh>
    <phoneticPr fontId="6"/>
  </si>
  <si>
    <t>新弓ノ町</t>
  </si>
  <si>
    <t>八軒小路</t>
  </si>
  <si>
    <t>南染師町</t>
  </si>
  <si>
    <t>志波町</t>
  </si>
  <si>
    <t>白萩町</t>
  </si>
  <si>
    <t>二軒茶屋</t>
  </si>
  <si>
    <t>成田町</t>
  </si>
  <si>
    <t>六十人町</t>
  </si>
  <si>
    <t>保春院前丁</t>
  </si>
  <si>
    <t>山田本町</t>
  </si>
  <si>
    <t>山田上ﾉ台</t>
  </si>
  <si>
    <t>山田自由ヶ丘</t>
  </si>
  <si>
    <t>砂押南</t>
  </si>
  <si>
    <t>NC</t>
    <phoneticPr fontId="6"/>
  </si>
  <si>
    <t>ND</t>
    <phoneticPr fontId="6"/>
  </si>
  <si>
    <t>◆高舘吉田字　　　　(前沖・野来)</t>
    <rPh sb="5" eb="6">
      <t>アザ</t>
    </rPh>
    <phoneticPr fontId="6"/>
  </si>
  <si>
    <t>◆手倉田字(八幡)</t>
    <phoneticPr fontId="6"/>
  </si>
  <si>
    <t>◆飯野坂(1～7)</t>
    <rPh sb="1" eb="3">
      <t>イイノ</t>
    </rPh>
    <rPh sb="3" eb="4">
      <t>サカ</t>
    </rPh>
    <phoneticPr fontId="6"/>
  </si>
  <si>
    <t>◆増田字(柳田)</t>
    <rPh sb="3" eb="4">
      <t>ジ</t>
    </rPh>
    <rPh sb="5" eb="7">
      <t>ヤナギタ</t>
    </rPh>
    <phoneticPr fontId="6"/>
  </si>
  <si>
    <t>◆植松(1～4)</t>
    <rPh sb="1" eb="3">
      <t>ウエマツ</t>
    </rPh>
    <phoneticPr fontId="6"/>
  </si>
  <si>
    <t>太子堂</t>
  </si>
  <si>
    <t>AL</t>
    <phoneticPr fontId="8"/>
  </si>
  <si>
    <t>【太白区】名取センター管轄ブロック</t>
    <rPh sb="1" eb="3">
      <t>タイハク</t>
    </rPh>
    <rPh sb="3" eb="4">
      <t>ク</t>
    </rPh>
    <rPh sb="5" eb="7">
      <t>ナトリ</t>
    </rPh>
    <phoneticPr fontId="6"/>
  </si>
  <si>
    <t>【若林区】名取センター管轄ブロック</t>
    <rPh sb="1" eb="3">
      <t>ワカバヤシ</t>
    </rPh>
    <rPh sb="3" eb="4">
      <t>ク</t>
    </rPh>
    <rPh sb="5" eb="7">
      <t>ナトリ</t>
    </rPh>
    <phoneticPr fontId="6"/>
  </si>
  <si>
    <t>【名取市・岩沼市】名取センター管轄ブロック</t>
    <rPh sb="1" eb="4">
      <t>ナトリシ</t>
    </rPh>
    <rPh sb="5" eb="8">
      <t>イワヌマシ</t>
    </rPh>
    <rPh sb="9" eb="11">
      <t>ナトリ</t>
    </rPh>
    <phoneticPr fontId="6"/>
  </si>
  <si>
    <r>
      <t xml:space="preserve">TA </t>
    </r>
    <r>
      <rPr>
        <sz val="11"/>
        <color indexed="9"/>
        <rFont val="ＭＳ Ｐゴシック"/>
        <family val="3"/>
        <charset val="128"/>
      </rPr>
      <t>計</t>
    </r>
    <phoneticPr fontId="6"/>
  </si>
  <si>
    <r>
      <t xml:space="preserve">TB </t>
    </r>
    <r>
      <rPr>
        <sz val="11"/>
        <color indexed="9"/>
        <rFont val="ＭＳ Ｐゴシック"/>
        <family val="3"/>
        <charset val="128"/>
      </rPr>
      <t>計</t>
    </r>
    <phoneticPr fontId="6"/>
  </si>
  <si>
    <t>八軒小路・南小泉八軒小路</t>
    <rPh sb="0" eb="4">
      <t>ハチケンコウジ</t>
    </rPh>
    <rPh sb="5" eb="8">
      <t>ミナミコイズミ</t>
    </rPh>
    <rPh sb="8" eb="12">
      <t>ハチケンコウジ</t>
    </rPh>
    <phoneticPr fontId="6"/>
  </si>
  <si>
    <t>広瀬の杜</t>
  </si>
  <si>
    <t>◆増田(1～9)                ◆田高字(南)</t>
    <phoneticPr fontId="6"/>
  </si>
  <si>
    <t>長命ヶ丘(1～6)　    　長命ヶ丘東</t>
    <phoneticPr fontId="6"/>
  </si>
  <si>
    <t>高森(1～8)  　　　      北高森</t>
    <rPh sb="18" eb="21">
      <t>キタタカモリ</t>
    </rPh>
    <phoneticPr fontId="6"/>
  </si>
  <si>
    <t>郡山字</t>
    <rPh sb="0" eb="2">
      <t>コオリヤマ</t>
    </rPh>
    <rPh sb="2" eb="3">
      <t>アザ</t>
    </rPh>
    <phoneticPr fontId="6"/>
  </si>
  <si>
    <t>南大野田字</t>
    <rPh sb="0" eb="4">
      <t>ミナミオオノダ</t>
    </rPh>
    <rPh sb="4" eb="5">
      <t>アザ</t>
    </rPh>
    <phoneticPr fontId="6"/>
  </si>
  <si>
    <t>四郎丸字</t>
    <rPh sb="0" eb="3">
      <t>シロウマル</t>
    </rPh>
    <rPh sb="3" eb="4">
      <t>ジ</t>
    </rPh>
    <phoneticPr fontId="6"/>
  </si>
  <si>
    <t>※四郎丸字渡道・吹上・大宮・新田・昭和北・落合</t>
    <rPh sb="1" eb="3">
      <t>シロウ</t>
    </rPh>
    <rPh sb="3" eb="4">
      <t>マル</t>
    </rPh>
    <rPh sb="4" eb="5">
      <t>ジ</t>
    </rPh>
    <rPh sb="5" eb="6">
      <t>ワタリ</t>
    </rPh>
    <rPh sb="6" eb="7">
      <t>ドウ</t>
    </rPh>
    <rPh sb="8" eb="10">
      <t>フキアゲ</t>
    </rPh>
    <rPh sb="11" eb="13">
      <t>オオミヤ</t>
    </rPh>
    <rPh sb="14" eb="16">
      <t>シンデン</t>
    </rPh>
    <rPh sb="17" eb="20">
      <t>ショウワキタ</t>
    </rPh>
    <rPh sb="21" eb="23">
      <t>オチアイ</t>
    </rPh>
    <phoneticPr fontId="6"/>
  </si>
  <si>
    <t>※上余田字千苅田・市坪</t>
    <rPh sb="1" eb="2">
      <t>ウエ</t>
    </rPh>
    <rPh sb="2" eb="3">
      <t>ヨ</t>
    </rPh>
    <rPh sb="3" eb="4">
      <t>デン</t>
    </rPh>
    <rPh sb="4" eb="5">
      <t>ジ</t>
    </rPh>
    <rPh sb="5" eb="6">
      <t>セン</t>
    </rPh>
    <rPh sb="6" eb="8">
      <t>カリタ</t>
    </rPh>
    <rPh sb="9" eb="11">
      <t>イチツボ</t>
    </rPh>
    <phoneticPr fontId="6"/>
  </si>
  <si>
    <t>お客様名（ 配布物タイトル）　　</t>
    <rPh sb="1" eb="3">
      <t>キャクサマ</t>
    </rPh>
    <rPh sb="3" eb="4">
      <t>メイ</t>
    </rPh>
    <rPh sb="6" eb="9">
      <t>ハイフブツ</t>
    </rPh>
    <phoneticPr fontId="6"/>
  </si>
  <si>
    <t>サイズ（形状）</t>
    <rPh sb="4" eb="6">
      <t>ケイジョウ</t>
    </rPh>
    <phoneticPr fontId="6"/>
  </si>
  <si>
    <t>配布日</t>
    <rPh sb="0" eb="2">
      <t>ハイフ</t>
    </rPh>
    <rPh sb="2" eb="3">
      <t>ビ</t>
    </rPh>
    <phoneticPr fontId="6"/>
  </si>
  <si>
    <t>配布物搬入日</t>
    <rPh sb="0" eb="3">
      <t>ハイフブツ</t>
    </rPh>
    <rPh sb="3" eb="5">
      <t>ハンニュウ</t>
    </rPh>
    <rPh sb="5" eb="6">
      <t>ビ</t>
    </rPh>
    <phoneticPr fontId="6"/>
  </si>
  <si>
    <t>配布セグメント</t>
    <rPh sb="0" eb="2">
      <t>ハイフ</t>
    </rPh>
    <phoneticPr fontId="6"/>
  </si>
  <si>
    <t>配布数合計</t>
    <rPh sb="0" eb="2">
      <t>ハイフ</t>
    </rPh>
    <rPh sb="2" eb="3">
      <t>スウ</t>
    </rPh>
    <rPh sb="3" eb="5">
      <t>ゴウケイ</t>
    </rPh>
    <phoneticPr fontId="6"/>
  </si>
  <si>
    <t>皆の丘</t>
  </si>
  <si>
    <t>遠見塚東</t>
  </si>
  <si>
    <t>地区名</t>
  </si>
  <si>
    <t>泉中央(1～4)</t>
  </si>
  <si>
    <t>住吉台東(1～5)</t>
  </si>
  <si>
    <t>高玉町</t>
  </si>
  <si>
    <t>紫山(1～5)</t>
  </si>
  <si>
    <t>寺岡(1～6)</t>
  </si>
  <si>
    <t>山の寺(1～3)</t>
  </si>
  <si>
    <t>向陽台(1～5)</t>
  </si>
  <si>
    <t>将監(1～13)</t>
  </si>
  <si>
    <t>旭ヶ丘堤(1～2)</t>
  </si>
  <si>
    <t>虹の丘(1～4)</t>
  </si>
  <si>
    <t>加茂(1～5)</t>
  </si>
  <si>
    <t>上谷刈(1～6)</t>
  </si>
  <si>
    <t>みずほ台</t>
  </si>
  <si>
    <t>歩坂町</t>
  </si>
  <si>
    <t>富谷</t>
  </si>
  <si>
    <t>永和台</t>
  </si>
  <si>
    <t>松陵(1～5)</t>
  </si>
  <si>
    <t>鶴が丘(1～4)</t>
  </si>
  <si>
    <t>八乙女(1～4)</t>
  </si>
  <si>
    <t>八乙女中央(1～5)</t>
  </si>
  <si>
    <t>黒松(1～3)</t>
  </si>
  <si>
    <t>南光台東(1～3)</t>
  </si>
  <si>
    <t>南光台(1～7)</t>
  </si>
  <si>
    <t>南光台南(1～3)</t>
  </si>
  <si>
    <t>中山台(1～4)</t>
  </si>
  <si>
    <t>中山吉成(1～3)</t>
  </si>
  <si>
    <t>吉成台(1～2)</t>
  </si>
  <si>
    <t>角五郎(1～2)</t>
  </si>
  <si>
    <t>吉成(1～3)</t>
  </si>
  <si>
    <t>南吉成(1～7)</t>
  </si>
  <si>
    <t>西花苑(1～2)</t>
  </si>
  <si>
    <t>木町</t>
  </si>
  <si>
    <t>西勝山</t>
  </si>
  <si>
    <t>通町(1～2)</t>
  </si>
  <si>
    <t>川平(1～5)</t>
  </si>
  <si>
    <t>昭和町</t>
  </si>
  <si>
    <t>木町通(1～2)</t>
  </si>
  <si>
    <t>柏木(1～3)</t>
  </si>
  <si>
    <t>旭ヶ丘(1～4)</t>
  </si>
  <si>
    <t>北根黒松</t>
  </si>
  <si>
    <t>子平町</t>
  </si>
  <si>
    <t>友愛町</t>
  </si>
  <si>
    <r>
      <t xml:space="preserve">WA </t>
    </r>
    <r>
      <rPr>
        <sz val="11"/>
        <rFont val="ＭＳ Ｐゴシック"/>
        <family val="3"/>
        <charset val="128"/>
      </rPr>
      <t>計</t>
    </r>
    <phoneticPr fontId="6"/>
  </si>
  <si>
    <t>太白区合計　　</t>
    <rPh sb="0" eb="2">
      <t>タイハク</t>
    </rPh>
    <rPh sb="2" eb="3">
      <t>ク</t>
    </rPh>
    <rPh sb="3" eb="5">
      <t>ゴウケイ</t>
    </rPh>
    <phoneticPr fontId="6"/>
  </si>
  <si>
    <t>若林区合計　　</t>
    <rPh sb="0" eb="2">
      <t>ワカバヤシ</t>
    </rPh>
    <rPh sb="2" eb="3">
      <t>ク</t>
    </rPh>
    <rPh sb="3" eb="5">
      <t>ゴウケイ</t>
    </rPh>
    <phoneticPr fontId="6"/>
  </si>
  <si>
    <t>宮城野区合計　　</t>
    <rPh sb="0" eb="3">
      <t>ミヤギノ</t>
    </rPh>
    <rPh sb="3" eb="4">
      <t>ク</t>
    </rPh>
    <rPh sb="4" eb="6">
      <t>ゴウケイ</t>
    </rPh>
    <phoneticPr fontId="6"/>
  </si>
  <si>
    <t>※『古城2丁目』は一部南小泉４丁目含みます。</t>
    <rPh sb="2" eb="4">
      <t>フルジロ</t>
    </rPh>
    <rPh sb="5" eb="6">
      <t>チョウ</t>
    </rPh>
    <rPh sb="6" eb="7">
      <t>メ</t>
    </rPh>
    <rPh sb="9" eb="11">
      <t>イチブ</t>
    </rPh>
    <rPh sb="11" eb="12">
      <t>ミナミ</t>
    </rPh>
    <rPh sb="12" eb="14">
      <t>コイズミ</t>
    </rPh>
    <rPh sb="15" eb="17">
      <t>チョウメ</t>
    </rPh>
    <rPh sb="17" eb="18">
      <t>フク</t>
    </rPh>
    <phoneticPr fontId="6"/>
  </si>
  <si>
    <t>▲多賀城市合計　　</t>
    <rPh sb="1" eb="4">
      <t>タガジョウ</t>
    </rPh>
    <rPh sb="4" eb="5">
      <t>シ</t>
    </rPh>
    <rPh sb="5" eb="7">
      <t>ゴウケイ</t>
    </rPh>
    <phoneticPr fontId="6"/>
  </si>
  <si>
    <t>☆七ヶ浜町合計　　</t>
    <rPh sb="1" eb="4">
      <t>シチガハマ</t>
    </rPh>
    <rPh sb="4" eb="5">
      <t>マチ</t>
    </rPh>
    <rPh sb="5" eb="7">
      <t>ゴウケイ</t>
    </rPh>
    <phoneticPr fontId="6"/>
  </si>
  <si>
    <t>◎利府町合計　　　</t>
    <rPh sb="1" eb="4">
      <t>リフチョウ</t>
    </rPh>
    <rPh sb="4" eb="6">
      <t>ゴウケイ</t>
    </rPh>
    <phoneticPr fontId="6"/>
  </si>
  <si>
    <t>青葉区合計　　</t>
    <rPh sb="0" eb="2">
      <t>アオバ</t>
    </rPh>
    <rPh sb="2" eb="3">
      <t>ク</t>
    </rPh>
    <rPh sb="3" eb="5">
      <t>ゴウケイ</t>
    </rPh>
    <phoneticPr fontId="6"/>
  </si>
  <si>
    <t>泉区合計　　</t>
    <rPh sb="0" eb="1">
      <t>イズミ</t>
    </rPh>
    <rPh sb="1" eb="2">
      <t>ク</t>
    </rPh>
    <rPh sb="2" eb="4">
      <t>ゴウケイ</t>
    </rPh>
    <phoneticPr fontId="6"/>
  </si>
  <si>
    <t>配布数</t>
    <rPh sb="0" eb="2">
      <t>ハイフ</t>
    </rPh>
    <rPh sb="2" eb="3">
      <t>スウ</t>
    </rPh>
    <phoneticPr fontId="6"/>
  </si>
  <si>
    <t>◎中央(1～3)</t>
    <rPh sb="1" eb="3">
      <t>チュウオウ</t>
    </rPh>
    <phoneticPr fontId="6"/>
  </si>
  <si>
    <t>中央</t>
    <rPh sb="0" eb="2">
      <t>チュウオウ</t>
    </rPh>
    <phoneticPr fontId="6"/>
  </si>
  <si>
    <t>相の原</t>
    <rPh sb="0" eb="1">
      <t>アイ</t>
    </rPh>
    <rPh sb="2" eb="3">
      <t>ハラ</t>
    </rPh>
    <phoneticPr fontId="6"/>
  </si>
  <si>
    <t>2・3</t>
    <phoneticPr fontId="6"/>
  </si>
  <si>
    <t>◆相互台(1～4)</t>
    <phoneticPr fontId="6"/>
  </si>
  <si>
    <t>◆ゆりが丘(1～5)</t>
    <phoneticPr fontId="6"/>
  </si>
  <si>
    <t>◆みどり台(1～3)</t>
    <phoneticPr fontId="6"/>
  </si>
  <si>
    <t>◆那智が丘(1～5)</t>
    <phoneticPr fontId="6"/>
  </si>
  <si>
    <t>★藤浪(1)</t>
    <rPh sb="1" eb="3">
      <t>フジナミ</t>
    </rPh>
    <phoneticPr fontId="6"/>
  </si>
  <si>
    <r>
      <t xml:space="preserve">HG </t>
    </r>
    <r>
      <rPr>
        <sz val="11"/>
        <rFont val="ＭＳ Ｐゴシック"/>
        <family val="3"/>
        <charset val="128"/>
      </rPr>
      <t>計</t>
    </r>
    <phoneticPr fontId="6"/>
  </si>
  <si>
    <r>
      <t xml:space="preserve">TD </t>
    </r>
    <r>
      <rPr>
        <sz val="11"/>
        <rFont val="ＭＳ Ｐゴシック"/>
        <family val="3"/>
        <charset val="128"/>
      </rPr>
      <t>計</t>
    </r>
    <phoneticPr fontId="6"/>
  </si>
  <si>
    <r>
      <t xml:space="preserve">TC </t>
    </r>
    <r>
      <rPr>
        <sz val="11"/>
        <rFont val="ＭＳ Ｐゴシック"/>
        <family val="3"/>
        <charset val="128"/>
      </rPr>
      <t>計</t>
    </r>
    <phoneticPr fontId="6"/>
  </si>
  <si>
    <r>
      <t xml:space="preserve">TJ </t>
    </r>
    <r>
      <rPr>
        <sz val="11"/>
        <rFont val="ＭＳ Ｐゴシック"/>
        <family val="3"/>
        <charset val="128"/>
      </rPr>
      <t>計</t>
    </r>
    <phoneticPr fontId="6"/>
  </si>
  <si>
    <r>
      <t xml:space="preserve">TB </t>
    </r>
    <r>
      <rPr>
        <sz val="11"/>
        <rFont val="ＭＳ Ｐゴシック"/>
        <family val="3"/>
        <charset val="128"/>
      </rPr>
      <t>計</t>
    </r>
    <phoneticPr fontId="6"/>
  </si>
  <si>
    <r>
      <t xml:space="preserve">TA </t>
    </r>
    <r>
      <rPr>
        <sz val="11"/>
        <rFont val="ＭＳ Ｐゴシック"/>
        <family val="3"/>
        <charset val="128"/>
      </rPr>
      <t>計</t>
    </r>
    <phoneticPr fontId="6"/>
  </si>
  <si>
    <r>
      <t xml:space="preserve">TE </t>
    </r>
    <r>
      <rPr>
        <sz val="11"/>
        <rFont val="ＭＳ Ｐゴシック"/>
        <family val="3"/>
        <charset val="128"/>
      </rPr>
      <t>計</t>
    </r>
    <phoneticPr fontId="6"/>
  </si>
  <si>
    <r>
      <t xml:space="preserve">NA </t>
    </r>
    <r>
      <rPr>
        <sz val="11"/>
        <rFont val="ＭＳ Ｐゴシック"/>
        <family val="3"/>
        <charset val="128"/>
      </rPr>
      <t>計</t>
    </r>
    <phoneticPr fontId="6"/>
  </si>
  <si>
    <r>
      <t xml:space="preserve">WE </t>
    </r>
    <r>
      <rPr>
        <sz val="11"/>
        <rFont val="ＭＳ Ｐゴシック"/>
        <family val="3"/>
        <charset val="128"/>
      </rPr>
      <t>計</t>
    </r>
    <phoneticPr fontId="6"/>
  </si>
  <si>
    <r>
      <t xml:space="preserve">WC </t>
    </r>
    <r>
      <rPr>
        <sz val="11"/>
        <rFont val="ＭＳ Ｐゴシック"/>
        <family val="3"/>
        <charset val="128"/>
      </rPr>
      <t>計</t>
    </r>
    <phoneticPr fontId="6"/>
  </si>
  <si>
    <r>
      <t xml:space="preserve">WB </t>
    </r>
    <r>
      <rPr>
        <sz val="11"/>
        <rFont val="ＭＳ Ｐゴシック"/>
        <family val="3"/>
        <charset val="128"/>
      </rPr>
      <t>計</t>
    </r>
    <phoneticPr fontId="6"/>
  </si>
  <si>
    <r>
      <t xml:space="preserve">WD </t>
    </r>
    <r>
      <rPr>
        <sz val="11"/>
        <rFont val="ＭＳ Ｐゴシック"/>
        <family val="3"/>
        <charset val="128"/>
      </rPr>
      <t>計</t>
    </r>
    <phoneticPr fontId="6"/>
  </si>
  <si>
    <r>
      <t xml:space="preserve">TI </t>
    </r>
    <r>
      <rPr>
        <sz val="11"/>
        <rFont val="ＭＳ Ｐゴシック"/>
        <family val="3"/>
        <charset val="128"/>
      </rPr>
      <t>計</t>
    </r>
    <phoneticPr fontId="6"/>
  </si>
  <si>
    <t>HK</t>
    <phoneticPr fontId="6"/>
  </si>
  <si>
    <t>北高森</t>
  </si>
  <si>
    <t>仙台市青葉区</t>
    <rPh sb="0" eb="3">
      <t>センダイシ</t>
    </rPh>
    <rPh sb="3" eb="5">
      <t>アオバ</t>
    </rPh>
    <rPh sb="5" eb="6">
      <t>ク</t>
    </rPh>
    <phoneticPr fontId="8"/>
  </si>
  <si>
    <t>仙台市宮城野区</t>
    <rPh sb="0" eb="3">
      <t>センダイシ</t>
    </rPh>
    <rPh sb="3" eb="6">
      <t>ミヤギノ</t>
    </rPh>
    <rPh sb="6" eb="7">
      <t>ク</t>
    </rPh>
    <phoneticPr fontId="8"/>
  </si>
  <si>
    <t>東郡山</t>
    <rPh sb="0" eb="1">
      <t>ヒガシ</t>
    </rPh>
    <rPh sb="1" eb="3">
      <t>コオリヤマ</t>
    </rPh>
    <phoneticPr fontId="6"/>
  </si>
  <si>
    <t>中田</t>
    <rPh sb="0" eb="2">
      <t>ナカタ</t>
    </rPh>
    <phoneticPr fontId="6"/>
  </si>
  <si>
    <t>中田町</t>
    <rPh sb="0" eb="3">
      <t>ナカタチョウ</t>
    </rPh>
    <phoneticPr fontId="6"/>
  </si>
  <si>
    <t>東中田</t>
    <rPh sb="0" eb="1">
      <t>ヒガシ</t>
    </rPh>
    <rPh sb="1" eb="3">
      <t>ナカタ</t>
    </rPh>
    <phoneticPr fontId="6"/>
  </si>
  <si>
    <t>袋原</t>
    <rPh sb="0" eb="2">
      <t>フクロバラ</t>
    </rPh>
    <phoneticPr fontId="6"/>
  </si>
  <si>
    <t>袋原字</t>
    <rPh sb="0" eb="2">
      <t>フクロバラ</t>
    </rPh>
    <rPh sb="2" eb="3">
      <t>アザ</t>
    </rPh>
    <phoneticPr fontId="6"/>
  </si>
  <si>
    <t>青山</t>
    <rPh sb="0" eb="2">
      <t>アオヤマ</t>
    </rPh>
    <phoneticPr fontId="6"/>
  </si>
  <si>
    <t>芦の口</t>
    <rPh sb="0" eb="1">
      <t>アシ</t>
    </rPh>
    <rPh sb="2" eb="3">
      <t>クチ</t>
    </rPh>
    <phoneticPr fontId="6"/>
  </si>
  <si>
    <t>鹿野本町</t>
    <rPh sb="0" eb="2">
      <t>カノ</t>
    </rPh>
    <rPh sb="2" eb="4">
      <t>ホンチョウ</t>
    </rPh>
    <phoneticPr fontId="6"/>
  </si>
  <si>
    <t>恵和町</t>
    <rPh sb="0" eb="2">
      <t>ケイワ</t>
    </rPh>
    <rPh sb="2" eb="3">
      <t>マチ</t>
    </rPh>
    <phoneticPr fontId="6"/>
  </si>
  <si>
    <t>桜木町</t>
    <rPh sb="0" eb="3">
      <t>サクラギチョウ</t>
    </rPh>
    <phoneticPr fontId="6"/>
  </si>
  <si>
    <t>松ヶ丘</t>
    <rPh sb="0" eb="3">
      <t>マツガオカ</t>
    </rPh>
    <phoneticPr fontId="6"/>
  </si>
  <si>
    <t>緑ヶ丘</t>
    <rPh sb="0" eb="3">
      <t>ミドリガオカ</t>
    </rPh>
    <phoneticPr fontId="6"/>
  </si>
  <si>
    <t>八木山本町</t>
    <rPh sb="0" eb="3">
      <t>ヤギヤマ</t>
    </rPh>
    <rPh sb="3" eb="5">
      <t>ホンチョウ</t>
    </rPh>
    <phoneticPr fontId="6"/>
  </si>
  <si>
    <t>若葉町</t>
    <rPh sb="0" eb="3">
      <t>ワカバチョウ</t>
    </rPh>
    <phoneticPr fontId="6"/>
  </si>
  <si>
    <t>相互台</t>
    <rPh sb="0" eb="3">
      <t>ソウゴダイ</t>
    </rPh>
    <phoneticPr fontId="6"/>
  </si>
  <si>
    <t>那智が丘</t>
    <rPh sb="0" eb="2">
      <t>ナチ</t>
    </rPh>
    <rPh sb="3" eb="4">
      <t>オカ</t>
    </rPh>
    <phoneticPr fontId="6"/>
  </si>
  <si>
    <t>みどり台</t>
    <rPh sb="3" eb="4">
      <t>ダイ</t>
    </rPh>
    <phoneticPr fontId="6"/>
  </si>
  <si>
    <t>ゆりが丘</t>
    <rPh sb="3" eb="4">
      <t>オカ</t>
    </rPh>
    <phoneticPr fontId="6"/>
  </si>
  <si>
    <t>今泉</t>
    <rPh sb="0" eb="2">
      <t>イマイズミ</t>
    </rPh>
    <phoneticPr fontId="6"/>
  </si>
  <si>
    <t>沖野</t>
    <rPh sb="0" eb="2">
      <t>オキノ</t>
    </rPh>
    <phoneticPr fontId="6"/>
  </si>
  <si>
    <t>上飯田</t>
    <rPh sb="0" eb="3">
      <t>カミイイダ</t>
    </rPh>
    <phoneticPr fontId="6"/>
  </si>
  <si>
    <t>石名坂</t>
    <rPh sb="0" eb="3">
      <t>イシナザカ</t>
    </rPh>
    <phoneticPr fontId="6"/>
  </si>
  <si>
    <t>河原町</t>
    <rPh sb="0" eb="3">
      <t>カワラマチ</t>
    </rPh>
    <phoneticPr fontId="6"/>
  </si>
  <si>
    <t>穀町</t>
    <rPh sb="0" eb="2">
      <t>コクチョウ</t>
    </rPh>
    <phoneticPr fontId="6"/>
  </si>
  <si>
    <t>新弓ノ町</t>
    <rPh sb="0" eb="2">
      <t>シンユミ</t>
    </rPh>
    <rPh sb="3" eb="4">
      <t>マチ</t>
    </rPh>
    <phoneticPr fontId="6"/>
  </si>
  <si>
    <t>畳屋丁</t>
    <rPh sb="0" eb="3">
      <t>タタミヤチョウ</t>
    </rPh>
    <phoneticPr fontId="6"/>
  </si>
  <si>
    <t>土樋（1丁目含む）</t>
    <rPh sb="0" eb="2">
      <t>ツチトイ</t>
    </rPh>
    <rPh sb="4" eb="6">
      <t>チョウメ</t>
    </rPh>
    <rPh sb="6" eb="7">
      <t>フク</t>
    </rPh>
    <phoneticPr fontId="6"/>
  </si>
  <si>
    <t>南石切町</t>
    <rPh sb="0" eb="4">
      <t>ミナミイシキリマチ</t>
    </rPh>
    <phoneticPr fontId="6"/>
  </si>
  <si>
    <t>南材木町</t>
    <rPh sb="0" eb="1">
      <t>ミナミ</t>
    </rPh>
    <rPh sb="1" eb="4">
      <t>ザイモクチョウ</t>
    </rPh>
    <phoneticPr fontId="6"/>
  </si>
  <si>
    <t>南染師町</t>
    <rPh sb="0" eb="4">
      <t>ミナミソメシマチ</t>
    </rPh>
    <phoneticPr fontId="6"/>
  </si>
  <si>
    <t>若林</t>
    <rPh sb="0" eb="2">
      <t>ワカバヤシ</t>
    </rPh>
    <phoneticPr fontId="6"/>
  </si>
  <si>
    <t>一本杉町</t>
    <rPh sb="0" eb="4">
      <t>イッポンスギマチ</t>
    </rPh>
    <phoneticPr fontId="6"/>
  </si>
  <si>
    <t>志波町</t>
    <rPh sb="0" eb="1">
      <t>ココロザシ</t>
    </rPh>
    <rPh sb="1" eb="2">
      <t>ナミ</t>
    </rPh>
    <rPh sb="2" eb="3">
      <t>マチ</t>
    </rPh>
    <phoneticPr fontId="6"/>
  </si>
  <si>
    <t>白萩町</t>
    <rPh sb="0" eb="3">
      <t>シラハギチョウ</t>
    </rPh>
    <phoneticPr fontId="6"/>
  </si>
  <si>
    <t>中倉</t>
    <rPh sb="0" eb="2">
      <t>ナカクラ</t>
    </rPh>
    <phoneticPr fontId="6"/>
  </si>
  <si>
    <t>大和町</t>
    <rPh sb="0" eb="3">
      <t>ヤマトマチ</t>
    </rPh>
    <phoneticPr fontId="6"/>
  </si>
  <si>
    <t>木ノ下</t>
    <rPh sb="0" eb="1">
      <t>キ</t>
    </rPh>
    <rPh sb="2" eb="3">
      <t>シタ</t>
    </rPh>
    <phoneticPr fontId="6"/>
  </si>
  <si>
    <t>成田町</t>
    <rPh sb="0" eb="3">
      <t>ナリタマチ</t>
    </rPh>
    <phoneticPr fontId="6"/>
  </si>
  <si>
    <t>二軒茶屋</t>
    <rPh sb="0" eb="2">
      <t>ニケン</t>
    </rPh>
    <rPh sb="2" eb="4">
      <t>チャヤ</t>
    </rPh>
    <phoneticPr fontId="6"/>
  </si>
  <si>
    <t>表・裏柴田町</t>
    <rPh sb="0" eb="1">
      <t>ヒョウ</t>
    </rPh>
    <rPh sb="2" eb="6">
      <t>ウラシバタマチ</t>
    </rPh>
    <phoneticPr fontId="6"/>
  </si>
  <si>
    <t>文化町</t>
    <rPh sb="0" eb="3">
      <t>ブンカマチ</t>
    </rPh>
    <phoneticPr fontId="6"/>
  </si>
  <si>
    <t>保春院前丁</t>
    <rPh sb="0" eb="1">
      <t>ホ</t>
    </rPh>
    <rPh sb="1" eb="2">
      <t>シュン</t>
    </rPh>
    <rPh sb="2" eb="3">
      <t>イン</t>
    </rPh>
    <rPh sb="3" eb="4">
      <t>マエ</t>
    </rPh>
    <rPh sb="4" eb="5">
      <t>チョウ</t>
    </rPh>
    <phoneticPr fontId="6"/>
  </si>
  <si>
    <t>六十人町</t>
    <rPh sb="0" eb="2">
      <t>ロクジュウ</t>
    </rPh>
    <rPh sb="2" eb="3">
      <t>ニン</t>
    </rPh>
    <rPh sb="3" eb="4">
      <t>マチ</t>
    </rPh>
    <phoneticPr fontId="6"/>
  </si>
  <si>
    <t>伊在</t>
    <rPh sb="0" eb="2">
      <t>イザイ</t>
    </rPh>
    <phoneticPr fontId="6"/>
  </si>
  <si>
    <t>かすみ町</t>
    <rPh sb="3" eb="4">
      <t>チョウ</t>
    </rPh>
    <phoneticPr fontId="6"/>
  </si>
  <si>
    <t>霞目</t>
    <rPh sb="0" eb="1">
      <t>カスミ</t>
    </rPh>
    <rPh sb="1" eb="2">
      <t>メ</t>
    </rPh>
    <phoneticPr fontId="6"/>
  </si>
  <si>
    <t>霞目</t>
    <rPh sb="0" eb="2">
      <t>カスミノメ</t>
    </rPh>
    <phoneticPr fontId="6"/>
  </si>
  <si>
    <t>蒲町</t>
    <rPh sb="0" eb="2">
      <t>カバノマチ</t>
    </rPh>
    <phoneticPr fontId="6"/>
  </si>
  <si>
    <t>遠見塚</t>
    <rPh sb="0" eb="1">
      <t>トウ</t>
    </rPh>
    <rPh sb="1" eb="2">
      <t>ミ</t>
    </rPh>
    <rPh sb="2" eb="3">
      <t>ツカ</t>
    </rPh>
    <phoneticPr fontId="6"/>
  </si>
  <si>
    <t>古城</t>
    <rPh sb="0" eb="2">
      <t>フルジロ</t>
    </rPh>
    <phoneticPr fontId="6"/>
  </si>
  <si>
    <t>南小泉</t>
    <rPh sb="0" eb="3">
      <t>ミナミコイズミ</t>
    </rPh>
    <phoneticPr fontId="6"/>
  </si>
  <si>
    <t>神谷沢</t>
    <rPh sb="0" eb="1">
      <t>カミ</t>
    </rPh>
    <rPh sb="1" eb="3">
      <t>ヤザワ</t>
    </rPh>
    <phoneticPr fontId="6"/>
  </si>
  <si>
    <t>表・裏柴田町</t>
    <rPh sb="2" eb="3">
      <t>ウラ</t>
    </rPh>
    <phoneticPr fontId="6"/>
  </si>
  <si>
    <r>
      <t xml:space="preserve">AK </t>
    </r>
    <r>
      <rPr>
        <sz val="11"/>
        <color indexed="8"/>
        <rFont val="ＭＳ Ｐゴシック"/>
        <family val="3"/>
        <charset val="128"/>
      </rPr>
      <t>計</t>
    </r>
    <rPh sb="3" eb="4">
      <t>ケイ</t>
    </rPh>
    <phoneticPr fontId="6"/>
  </si>
  <si>
    <r>
      <t xml:space="preserve">IJ </t>
    </r>
    <r>
      <rPr>
        <sz val="11"/>
        <color indexed="9"/>
        <rFont val="ＭＳ Ｐゴシック"/>
        <family val="3"/>
        <charset val="128"/>
      </rPr>
      <t>計</t>
    </r>
    <rPh sb="3" eb="4">
      <t>ケイ</t>
    </rPh>
    <phoneticPr fontId="6"/>
  </si>
  <si>
    <r>
      <t xml:space="preserve">AC </t>
    </r>
    <r>
      <rPr>
        <sz val="11"/>
        <color indexed="9"/>
        <rFont val="ＭＳ Ｐゴシック"/>
        <family val="3"/>
        <charset val="128"/>
      </rPr>
      <t>計</t>
    </r>
    <rPh sb="3" eb="4">
      <t>ケイ</t>
    </rPh>
    <phoneticPr fontId="6"/>
  </si>
  <si>
    <r>
      <t xml:space="preserve">HJ </t>
    </r>
    <r>
      <rPr>
        <sz val="11"/>
        <color indexed="9"/>
        <rFont val="ＭＳ Ｐゴシック"/>
        <family val="3"/>
        <charset val="128"/>
      </rPr>
      <t>計</t>
    </r>
    <rPh sb="3" eb="4">
      <t>ケイ</t>
    </rPh>
    <phoneticPr fontId="6"/>
  </si>
  <si>
    <r>
      <t xml:space="preserve">AD </t>
    </r>
    <r>
      <rPr>
        <sz val="11"/>
        <color indexed="8"/>
        <rFont val="ＭＳ Ｐゴシック"/>
        <family val="3"/>
        <charset val="128"/>
      </rPr>
      <t>計</t>
    </r>
    <rPh sb="3" eb="4">
      <t>ケイ</t>
    </rPh>
    <phoneticPr fontId="6"/>
  </si>
  <si>
    <t>集合</t>
    <rPh sb="0" eb="2">
      <t>シュウゴウ</t>
    </rPh>
    <phoneticPr fontId="8"/>
  </si>
  <si>
    <t>芦の口</t>
  </si>
  <si>
    <t>2・4</t>
    <phoneticPr fontId="6"/>
  </si>
  <si>
    <t>5・6</t>
    <phoneticPr fontId="6"/>
  </si>
  <si>
    <t>石垣町</t>
  </si>
  <si>
    <t>★大手町・稲荷町</t>
    <rPh sb="1" eb="3">
      <t>オオテ</t>
    </rPh>
    <rPh sb="3" eb="4">
      <t>マチ</t>
    </rPh>
    <rPh sb="5" eb="6">
      <t>イネ</t>
    </rPh>
    <rPh sb="6" eb="7">
      <t>ニ</t>
    </rPh>
    <rPh sb="7" eb="8">
      <t>マチ</t>
    </rPh>
    <phoneticPr fontId="6"/>
  </si>
  <si>
    <t>★本町</t>
    <rPh sb="1" eb="3">
      <t>ホンマチ</t>
    </rPh>
    <phoneticPr fontId="6"/>
  </si>
  <si>
    <t>★土ヶ崎(1～4)</t>
    <rPh sb="1" eb="2">
      <t>ド</t>
    </rPh>
    <rPh sb="3" eb="4">
      <t>サキ</t>
    </rPh>
    <phoneticPr fontId="6"/>
  </si>
  <si>
    <t>★竹の里(1・2)</t>
    <rPh sb="1" eb="2">
      <t>タケ</t>
    </rPh>
    <rPh sb="3" eb="4">
      <t>サト</t>
    </rPh>
    <phoneticPr fontId="6"/>
  </si>
  <si>
    <t>★松ヶ丘(1～4)</t>
    <rPh sb="1" eb="4">
      <t>マツガオカ</t>
    </rPh>
    <phoneticPr fontId="6"/>
  </si>
  <si>
    <t>★武隈</t>
    <rPh sb="1" eb="3">
      <t>タケクマ</t>
    </rPh>
    <phoneticPr fontId="6"/>
  </si>
  <si>
    <t>★岩沼市合計　　</t>
    <rPh sb="1" eb="4">
      <t>イワヌマシ</t>
    </rPh>
    <rPh sb="4" eb="6">
      <t>ゴウケイ</t>
    </rPh>
    <phoneticPr fontId="6"/>
  </si>
  <si>
    <t>石名坂</t>
  </si>
  <si>
    <t>穀町</t>
  </si>
  <si>
    <t>畳屋丁</t>
  </si>
  <si>
    <t>南材木町</t>
  </si>
  <si>
    <t>南石切町</t>
  </si>
  <si>
    <t>植松</t>
    <rPh sb="0" eb="2">
      <t>ウエマツ</t>
    </rPh>
    <phoneticPr fontId="6"/>
  </si>
  <si>
    <t>1・2・3</t>
    <phoneticPr fontId="6"/>
  </si>
  <si>
    <t>藤松</t>
  </si>
  <si>
    <t>荒巻中央</t>
  </si>
  <si>
    <t>菊田町</t>
  </si>
  <si>
    <t>あけぼの町</t>
  </si>
  <si>
    <t>葉山町</t>
  </si>
  <si>
    <t>人来田西</t>
  </si>
  <si>
    <t>田高字南</t>
    <phoneticPr fontId="6"/>
  </si>
  <si>
    <t>8・9</t>
    <phoneticPr fontId="6"/>
  </si>
  <si>
    <t>小鶴(1～3)</t>
  </si>
  <si>
    <t>燕沢東(1～3)</t>
  </si>
  <si>
    <t>HC</t>
  </si>
  <si>
    <t>新田(1～5)</t>
  </si>
  <si>
    <t>平成(1～2)</t>
  </si>
  <si>
    <t>小田原(1～3)</t>
  </si>
  <si>
    <t>清水沼(1～3)</t>
  </si>
  <si>
    <t>原町(1～6)</t>
  </si>
  <si>
    <t>HD</t>
  </si>
  <si>
    <t>五輪(1～2)</t>
  </si>
  <si>
    <t>田子(1～3)</t>
  </si>
  <si>
    <t>宮城野(1～3)</t>
  </si>
  <si>
    <t>西宮城野</t>
  </si>
  <si>
    <t>福住町</t>
  </si>
  <si>
    <t>銀杏町</t>
  </si>
  <si>
    <t>福田町(1～4)</t>
  </si>
  <si>
    <t>宮千代(1～3)</t>
  </si>
  <si>
    <t>萩野町(1～4)</t>
  </si>
  <si>
    <t>二の森</t>
  </si>
  <si>
    <t>HE</t>
  </si>
  <si>
    <t>白鳥(1～2)</t>
  </si>
  <si>
    <t>高砂(1～2)</t>
  </si>
  <si>
    <t>福室(1～7)</t>
  </si>
  <si>
    <t>HF</t>
  </si>
  <si>
    <t>TA</t>
  </si>
  <si>
    <t>茂庭台(1～5)</t>
  </si>
  <si>
    <t>日本平</t>
  </si>
  <si>
    <t>鹿野(1～3)</t>
  </si>
  <si>
    <t>鈎取本町(1～2)</t>
  </si>
  <si>
    <t>羽黒台</t>
  </si>
  <si>
    <t>ひより台</t>
  </si>
  <si>
    <t>TF</t>
  </si>
  <si>
    <t>八本松(1～2)</t>
  </si>
  <si>
    <t>郡山(1～8)</t>
  </si>
  <si>
    <t>東郡山(1～2)</t>
  </si>
  <si>
    <t>山田北前</t>
  </si>
  <si>
    <t>太白(1～3)</t>
  </si>
  <si>
    <t>郡山　字</t>
  </si>
  <si>
    <t>中田町</t>
  </si>
  <si>
    <t>TB</t>
  </si>
  <si>
    <t>柳生(1～7)</t>
  </si>
  <si>
    <t>袋原(1～6)</t>
  </si>
  <si>
    <t>西中田(1～7)</t>
  </si>
  <si>
    <t>袋原 字</t>
  </si>
  <si>
    <t>四郎丸</t>
  </si>
  <si>
    <t>八木山本町(1～2)</t>
  </si>
  <si>
    <t>桜木町</t>
  </si>
  <si>
    <t>TC</t>
  </si>
  <si>
    <t>八木山南(1～6)</t>
  </si>
  <si>
    <t>松ヶ丘</t>
  </si>
  <si>
    <t>鈎取(1～4)</t>
  </si>
  <si>
    <t>砂押</t>
  </si>
  <si>
    <t>恵和町</t>
  </si>
  <si>
    <t>八木山東(1～2)</t>
  </si>
  <si>
    <t>西の平(1～2)</t>
  </si>
  <si>
    <t>緑ヶ丘(1～4)</t>
  </si>
  <si>
    <t>三神峯(1～2)</t>
  </si>
  <si>
    <t>鹿野本町</t>
  </si>
  <si>
    <t>西多賀(1～5)</t>
  </si>
  <si>
    <t>TD</t>
  </si>
  <si>
    <t>泉崎(1～2)</t>
  </si>
  <si>
    <t>富沢(1～4)</t>
  </si>
  <si>
    <t>沖野(1～7)</t>
  </si>
  <si>
    <t>上飯田(1～4)</t>
  </si>
  <si>
    <t>今泉(1～2)</t>
  </si>
  <si>
    <t>若林(1～7)</t>
  </si>
  <si>
    <t>土樋・土樋1丁目</t>
  </si>
  <si>
    <t>文化町</t>
  </si>
  <si>
    <t>河原町(1～2)</t>
  </si>
  <si>
    <t>古城(1～3)</t>
  </si>
  <si>
    <t>南小泉(1～4)</t>
  </si>
  <si>
    <t>遠見塚(1～3)</t>
  </si>
  <si>
    <t>中倉(1～3)</t>
  </si>
  <si>
    <t>一本杉町</t>
  </si>
  <si>
    <t>大和町(1～5)</t>
  </si>
  <si>
    <t>蒲町</t>
  </si>
  <si>
    <t>手倉田字八幡</t>
  </si>
  <si>
    <t>大手町</t>
  </si>
  <si>
    <t>名取が丘</t>
  </si>
  <si>
    <t>杜せきのした</t>
    <rPh sb="0" eb="1">
      <t>モリ</t>
    </rPh>
    <phoneticPr fontId="6"/>
  </si>
  <si>
    <t>6,7</t>
    <phoneticPr fontId="8"/>
  </si>
  <si>
    <t>4,5</t>
    <phoneticPr fontId="6"/>
  </si>
  <si>
    <t>美田園</t>
    <rPh sb="0" eb="3">
      <t>ミタゾノ</t>
    </rPh>
    <phoneticPr fontId="6"/>
  </si>
  <si>
    <t>落合(1～6)</t>
    <phoneticPr fontId="6"/>
  </si>
  <si>
    <t>栗生(1～7)</t>
    <phoneticPr fontId="6"/>
  </si>
  <si>
    <t>出花(1～3)</t>
    <phoneticPr fontId="6"/>
  </si>
  <si>
    <t>◆杜せきのした</t>
    <rPh sb="1" eb="2">
      <t>モリ</t>
    </rPh>
    <phoneticPr fontId="6"/>
  </si>
  <si>
    <t>《注》：ひより台にはグリーンヒルが含まれております。</t>
    <rPh sb="1" eb="2">
      <t>チュウ</t>
    </rPh>
    <rPh sb="7" eb="8">
      <t>ダイ</t>
    </rPh>
    <rPh sb="17" eb="18">
      <t>フク</t>
    </rPh>
    <phoneticPr fontId="6"/>
  </si>
  <si>
    <t>市名坂字(楢町・御釜田・萩清水・沖)</t>
    <rPh sb="3" eb="4">
      <t>アザ</t>
    </rPh>
    <rPh sb="5" eb="6">
      <t>ナラ</t>
    </rPh>
    <rPh sb="6" eb="7">
      <t>マチ</t>
    </rPh>
    <rPh sb="8" eb="9">
      <t>オ</t>
    </rPh>
    <rPh sb="9" eb="10">
      <t>カマ</t>
    </rPh>
    <rPh sb="10" eb="11">
      <t>タ</t>
    </rPh>
    <rPh sb="12" eb="13">
      <t>ハギ</t>
    </rPh>
    <rPh sb="13" eb="15">
      <t>シミズ</t>
    </rPh>
    <rPh sb="16" eb="17">
      <t>オキ</t>
    </rPh>
    <phoneticPr fontId="6"/>
  </si>
  <si>
    <t>（三所北・南)</t>
    <rPh sb="5" eb="6">
      <t>ミナミ</t>
    </rPh>
    <phoneticPr fontId="6"/>
  </si>
  <si>
    <t>館(1～6)</t>
  </si>
  <si>
    <t>天神沢(1)</t>
  </si>
  <si>
    <t>貝ヶ森{1・3～4・6)</t>
  </si>
  <si>
    <t>北根(1・3～4)</t>
  </si>
  <si>
    <t>桜ヶ丘(1～7)</t>
  </si>
  <si>
    <t>愛子中央(2～6)</t>
  </si>
  <si>
    <t>折立(1・3～6)</t>
  </si>
  <si>
    <t>八幡(1～ 4・7)</t>
  </si>
  <si>
    <t>国見(2～3・5～6)</t>
  </si>
  <si>
    <t>安養寺(1～2)</t>
  </si>
  <si>
    <t>▲伝上山(1～2・4)</t>
    <rPh sb="1" eb="4">
      <t>デンジョウヤマ</t>
    </rPh>
    <phoneticPr fontId="6"/>
  </si>
  <si>
    <t>鶴ヶ谷東(2～4)</t>
  </si>
  <si>
    <t>岩切(2～3)</t>
  </si>
  <si>
    <t>苦竹(1～2)</t>
  </si>
  <si>
    <t>新田東(1～5)</t>
    <rPh sb="2" eb="3">
      <t>ヒガシ</t>
    </rPh>
    <phoneticPr fontId="6"/>
  </si>
  <si>
    <t>鶴巻(1)</t>
  </si>
  <si>
    <t>榴岡(3～5)</t>
  </si>
  <si>
    <t>幸町(1～3・5)</t>
  </si>
  <si>
    <t>▲丸山(1)</t>
  </si>
  <si>
    <t>◎青山(2～4)</t>
  </si>
  <si>
    <t>上野山(1～2)</t>
  </si>
  <si>
    <t>青山(1)</t>
  </si>
  <si>
    <t>金剛沢(1～2)</t>
  </si>
  <si>
    <t>木ノ下(1～2・4～5)    東新丁</t>
    <rPh sb="16" eb="17">
      <t>ヒガシ</t>
    </rPh>
    <rPh sb="17" eb="18">
      <t>シン</t>
    </rPh>
    <rPh sb="18" eb="19">
      <t>チョウ</t>
    </rPh>
    <phoneticPr fontId="6"/>
  </si>
  <si>
    <t>上余田字</t>
  </si>
  <si>
    <t>増田</t>
  </si>
  <si>
    <t>小山</t>
  </si>
  <si>
    <t>箱塚</t>
  </si>
  <si>
    <t>事業所</t>
    <rPh sb="0" eb="3">
      <t>ジギョウショ</t>
    </rPh>
    <phoneticPr fontId="6"/>
  </si>
  <si>
    <t>可能数</t>
    <rPh sb="0" eb="2">
      <t>カノウ</t>
    </rPh>
    <phoneticPr fontId="8"/>
  </si>
  <si>
    <t>事業所</t>
    <rPh sb="0" eb="3">
      <t>ジギョウショ</t>
    </rPh>
    <phoneticPr fontId="8"/>
  </si>
  <si>
    <t>AC</t>
  </si>
  <si>
    <t>丁目</t>
  </si>
  <si>
    <t>AD</t>
  </si>
  <si>
    <t>1,2</t>
    <phoneticPr fontId="8"/>
  </si>
  <si>
    <t>城南</t>
    <rPh sb="0" eb="2">
      <t>ジョウナン</t>
    </rPh>
    <phoneticPr fontId="6"/>
  </si>
  <si>
    <t>▲城南(1～2)</t>
    <rPh sb="1" eb="3">
      <t>ジョウナン</t>
    </rPh>
    <phoneticPr fontId="6"/>
  </si>
  <si>
    <t>YA</t>
  </si>
  <si>
    <t>（グリーンヒル）</t>
  </si>
  <si>
    <t>鷹乃杜</t>
  </si>
  <si>
    <t>日吉台</t>
  </si>
  <si>
    <t>富ヶ丘</t>
  </si>
  <si>
    <t>YB</t>
  </si>
  <si>
    <t>あけの平</t>
  </si>
  <si>
    <t>大清水</t>
    <rPh sb="0" eb="3">
      <t>オオシミズ</t>
    </rPh>
    <phoneticPr fontId="8"/>
  </si>
  <si>
    <t>成田</t>
  </si>
  <si>
    <t>東向陽台</t>
  </si>
  <si>
    <t>明石台</t>
  </si>
  <si>
    <t>AA</t>
  </si>
  <si>
    <t>吉成</t>
  </si>
  <si>
    <t>吉成台</t>
  </si>
  <si>
    <t>国見ヶ丘</t>
  </si>
  <si>
    <t>5・6</t>
    <phoneticPr fontId="8"/>
  </si>
  <si>
    <t>中山吉成</t>
  </si>
  <si>
    <t>中山台</t>
  </si>
  <si>
    <t>南吉成</t>
  </si>
  <si>
    <t>AB</t>
  </si>
  <si>
    <t>桜ヶ丘</t>
  </si>
  <si>
    <t>川平</t>
  </si>
  <si>
    <t>旭ヶ丘</t>
  </si>
  <si>
    <t>鷺ヶ森</t>
  </si>
  <si>
    <t>水の森</t>
  </si>
  <si>
    <t>双葉ヶ丘</t>
  </si>
  <si>
    <t>東勝山</t>
  </si>
  <si>
    <t>北根</t>
  </si>
  <si>
    <t>AE</t>
  </si>
  <si>
    <t>1・3</t>
    <phoneticPr fontId="6"/>
  </si>
  <si>
    <t>荒巻本沢</t>
  </si>
  <si>
    <t>中山</t>
  </si>
  <si>
    <t>堤町</t>
  </si>
  <si>
    <t>AF</t>
  </si>
  <si>
    <t>愛子中央</t>
  </si>
  <si>
    <t>愛子東</t>
  </si>
  <si>
    <t>栗生</t>
  </si>
  <si>
    <t>落合</t>
  </si>
  <si>
    <t>広瀬の杜</t>
    <rPh sb="0" eb="2">
      <t>ヒロセ</t>
    </rPh>
    <rPh sb="3" eb="4">
      <t>モリ</t>
    </rPh>
    <phoneticPr fontId="8"/>
  </si>
  <si>
    <t>AG</t>
  </si>
  <si>
    <t>角五郎</t>
  </si>
  <si>
    <t>西花苑</t>
  </si>
  <si>
    <t>堰場・舟丁</t>
    <phoneticPr fontId="6"/>
  </si>
  <si>
    <t>堰場・舟丁</t>
    <rPh sb="0" eb="2">
      <t>ドウバ</t>
    </rPh>
    <rPh sb="3" eb="5">
      <t>フナチョウ</t>
    </rPh>
    <phoneticPr fontId="6"/>
  </si>
  <si>
    <t>折立</t>
  </si>
  <si>
    <t>八幡</t>
  </si>
  <si>
    <t>AH</t>
  </si>
  <si>
    <t>通町</t>
  </si>
  <si>
    <t>柏木</t>
  </si>
  <si>
    <t>木町通</t>
  </si>
  <si>
    <t>国見</t>
  </si>
  <si>
    <t>貝ヶ森</t>
  </si>
  <si>
    <t>AJ</t>
  </si>
  <si>
    <t>花京院</t>
  </si>
  <si>
    <t>錦町</t>
  </si>
  <si>
    <t>上杉</t>
  </si>
  <si>
    <t>台原</t>
  </si>
  <si>
    <t>AK</t>
  </si>
  <si>
    <t>宮町</t>
  </si>
  <si>
    <t>小田原</t>
  </si>
  <si>
    <t>中江</t>
  </si>
  <si>
    <t>HJ</t>
  </si>
  <si>
    <t>高松</t>
  </si>
  <si>
    <t>小松島</t>
  </si>
  <si>
    <t>東照宮</t>
  </si>
  <si>
    <t>TI</t>
  </si>
  <si>
    <t>TJ</t>
  </si>
  <si>
    <t>NA</t>
  </si>
  <si>
    <t>WA</t>
  </si>
  <si>
    <t>WB</t>
  </si>
  <si>
    <t>WC</t>
  </si>
  <si>
    <t>中倉</t>
  </si>
  <si>
    <t>WD</t>
  </si>
  <si>
    <t xml:space="preserve">地区名    </t>
    <phoneticPr fontId="6"/>
  </si>
  <si>
    <t>東大野田</t>
  </si>
  <si>
    <t>鶴ヶ谷(1～8)                  自由ヶ丘</t>
    <phoneticPr fontId="6"/>
  </si>
  <si>
    <t>若葉町</t>
  </si>
  <si>
    <t>東仙台(1～7)　　　　　　　松岡町</t>
    <rPh sb="15" eb="17">
      <t>マツオカ</t>
    </rPh>
    <rPh sb="17" eb="18">
      <t>マチ</t>
    </rPh>
    <phoneticPr fontId="6"/>
  </si>
  <si>
    <t>岩切字(三所北南・　　　鴻巣・畑中・水分)</t>
    <phoneticPr fontId="6"/>
  </si>
  <si>
    <t>◎しらかし台(1～5)</t>
    <phoneticPr fontId="6"/>
  </si>
  <si>
    <r>
      <t>ND</t>
    </r>
    <r>
      <rPr>
        <sz val="11"/>
        <rFont val="ＭＳ Ｐゴシック"/>
        <family val="3"/>
        <charset val="128"/>
      </rPr>
      <t>計</t>
    </r>
    <phoneticPr fontId="6"/>
  </si>
  <si>
    <r>
      <t xml:space="preserve">NB </t>
    </r>
    <r>
      <rPr>
        <sz val="11"/>
        <rFont val="ＭＳ Ｐゴシック"/>
        <family val="3"/>
        <charset val="128"/>
      </rPr>
      <t>計</t>
    </r>
    <phoneticPr fontId="6"/>
  </si>
  <si>
    <r>
      <t>NC</t>
    </r>
    <r>
      <rPr>
        <sz val="11"/>
        <rFont val="ＭＳ Ｐゴシック"/>
        <family val="3"/>
        <charset val="128"/>
      </rPr>
      <t>計</t>
    </r>
    <phoneticPr fontId="6"/>
  </si>
  <si>
    <t>※『霞目1丁目』は一部『かすみ町』を含みます。</t>
    <rPh sb="2" eb="3">
      <t>カスミ</t>
    </rPh>
    <rPh sb="3" eb="4">
      <t>メ</t>
    </rPh>
    <rPh sb="5" eb="7">
      <t>チョウメ</t>
    </rPh>
    <rPh sb="9" eb="11">
      <t>イチブ</t>
    </rPh>
    <rPh sb="15" eb="16">
      <t>チョウ</t>
    </rPh>
    <rPh sb="18" eb="19">
      <t>フク</t>
    </rPh>
    <phoneticPr fontId="6"/>
  </si>
  <si>
    <t>特別対応地区配布数</t>
    <rPh sb="0" eb="2">
      <t>トクベツ</t>
    </rPh>
    <rPh sb="2" eb="4">
      <t>タイオウ</t>
    </rPh>
    <rPh sb="4" eb="6">
      <t>チク</t>
    </rPh>
    <rPh sb="6" eb="8">
      <t>ハイフ</t>
    </rPh>
    <rPh sb="8" eb="9">
      <t>スウ</t>
    </rPh>
    <phoneticPr fontId="6"/>
  </si>
  <si>
    <t>青葉区配布数</t>
    <rPh sb="0" eb="2">
      <t>アオバ</t>
    </rPh>
    <rPh sb="2" eb="3">
      <t>ク</t>
    </rPh>
    <rPh sb="3" eb="5">
      <t>ハイフ</t>
    </rPh>
    <rPh sb="5" eb="6">
      <t>スウ</t>
    </rPh>
    <phoneticPr fontId="6"/>
  </si>
  <si>
    <t>塩釜市配布数</t>
    <rPh sb="0" eb="2">
      <t>シオガマ</t>
    </rPh>
    <rPh sb="2" eb="3">
      <t>シ</t>
    </rPh>
    <rPh sb="3" eb="5">
      <t>ハイフ</t>
    </rPh>
    <rPh sb="5" eb="6">
      <t>スウ</t>
    </rPh>
    <phoneticPr fontId="6"/>
  </si>
  <si>
    <t>宮城野区配布数</t>
    <rPh sb="0" eb="3">
      <t>ミヤギノ</t>
    </rPh>
    <rPh sb="3" eb="4">
      <t>ク</t>
    </rPh>
    <rPh sb="4" eb="6">
      <t>ハイフ</t>
    </rPh>
    <rPh sb="6" eb="7">
      <t>スウ</t>
    </rPh>
    <phoneticPr fontId="6"/>
  </si>
  <si>
    <t>泉区配布数</t>
    <rPh sb="0" eb="1">
      <t>イズミ</t>
    </rPh>
    <rPh sb="1" eb="2">
      <t>ク</t>
    </rPh>
    <rPh sb="2" eb="4">
      <t>ハイフ</t>
    </rPh>
    <rPh sb="4" eb="5">
      <t>スウ</t>
    </rPh>
    <phoneticPr fontId="6"/>
  </si>
  <si>
    <t>中山台西</t>
    <rPh sb="0" eb="2">
      <t>ナカヤマ</t>
    </rPh>
    <rPh sb="2" eb="3">
      <t>ダイ</t>
    </rPh>
    <rPh sb="3" eb="4">
      <t>ニシ</t>
    </rPh>
    <phoneticPr fontId="6"/>
  </si>
  <si>
    <t>中山台西</t>
    <rPh sb="3" eb="4">
      <t>ニシ</t>
    </rPh>
    <phoneticPr fontId="8"/>
  </si>
  <si>
    <t>国見ヶ丘(1～6)</t>
    <phoneticPr fontId="6"/>
  </si>
  <si>
    <t>あすと長町3丁目</t>
  </si>
  <si>
    <t>水の森(1～3)</t>
    <phoneticPr fontId="6"/>
  </si>
  <si>
    <t>広瀬町</t>
    <rPh sb="0" eb="3">
      <t>ヒロセマチ</t>
    </rPh>
    <phoneticPr fontId="6"/>
  </si>
  <si>
    <t>支倉町</t>
    <rPh sb="0" eb="3">
      <t>ハセクラマチ</t>
    </rPh>
    <phoneticPr fontId="6"/>
  </si>
  <si>
    <t>大手町</t>
    <rPh sb="0" eb="3">
      <t>オオテマチ</t>
    </rPh>
    <phoneticPr fontId="6"/>
  </si>
  <si>
    <t>花壇</t>
    <rPh sb="0" eb="2">
      <t>カダン</t>
    </rPh>
    <phoneticPr fontId="6"/>
  </si>
  <si>
    <t>国分町3丁目</t>
    <rPh sb="0" eb="3">
      <t>コクブンチョウ</t>
    </rPh>
    <rPh sb="4" eb="6">
      <t>チョウメ</t>
    </rPh>
    <phoneticPr fontId="6"/>
  </si>
  <si>
    <t>二日町</t>
    <rPh sb="0" eb="3">
      <t>フツカマチ</t>
    </rPh>
    <phoneticPr fontId="6"/>
  </si>
  <si>
    <t>立町</t>
    <rPh sb="0" eb="2">
      <t>タチマチ</t>
    </rPh>
    <phoneticPr fontId="6"/>
  </si>
  <si>
    <t>川内大工町・明神横丁・川前丁・澱橋通</t>
    <rPh sb="0" eb="2">
      <t>カワウチ</t>
    </rPh>
    <rPh sb="2" eb="5">
      <t>ダイクマチ</t>
    </rPh>
    <rPh sb="6" eb="10">
      <t>ミョウジンヨコチョウ</t>
    </rPh>
    <rPh sb="11" eb="14">
      <t>カワマエチョウ</t>
    </rPh>
    <rPh sb="15" eb="17">
      <t>ヨドバシ</t>
    </rPh>
    <rPh sb="17" eb="18">
      <t>ドオ</t>
    </rPh>
    <phoneticPr fontId="6"/>
  </si>
  <si>
    <t>AM</t>
    <phoneticPr fontId="8"/>
  </si>
  <si>
    <t>国分町</t>
    <rPh sb="0" eb="3">
      <t>コクブンチョウ</t>
    </rPh>
    <phoneticPr fontId="6"/>
  </si>
  <si>
    <t>IK</t>
    <phoneticPr fontId="8"/>
  </si>
  <si>
    <t>青葉区</t>
    <rPh sb="0" eb="3">
      <t>アオバク</t>
    </rPh>
    <phoneticPr fontId="6"/>
  </si>
  <si>
    <t>宮城野区</t>
    <rPh sb="0" eb="4">
      <t>ミヤギノク</t>
    </rPh>
    <phoneticPr fontId="6"/>
  </si>
  <si>
    <t>泉区</t>
    <rPh sb="0" eb="2">
      <t>イズミク</t>
    </rPh>
    <phoneticPr fontId="6"/>
  </si>
  <si>
    <t>太白区</t>
    <rPh sb="0" eb="3">
      <t>タイハクク</t>
    </rPh>
    <phoneticPr fontId="6"/>
  </si>
  <si>
    <t>若林区</t>
    <rPh sb="0" eb="3">
      <t>ワカバヤシク</t>
    </rPh>
    <phoneticPr fontId="6"/>
  </si>
  <si>
    <t>杜乃橋</t>
    <rPh sb="0" eb="3">
      <t>モリノハシ</t>
    </rPh>
    <phoneticPr fontId="8"/>
  </si>
  <si>
    <t>丁目</t>
    <rPh sb="0" eb="2">
      <t>チョウメ</t>
    </rPh>
    <phoneticPr fontId="8"/>
  </si>
  <si>
    <t>杜乃橋</t>
    <rPh sb="0" eb="3">
      <t>モリ</t>
    </rPh>
    <phoneticPr fontId="8"/>
  </si>
  <si>
    <t>丁目</t>
    <rPh sb="0" eb="2">
      <t>チョ</t>
    </rPh>
    <phoneticPr fontId="8"/>
  </si>
  <si>
    <t>YC</t>
    <phoneticPr fontId="8"/>
  </si>
  <si>
    <t>富谷市</t>
    <rPh sb="0" eb="3">
      <t>トミヤシ</t>
    </rPh>
    <phoneticPr fontId="8"/>
  </si>
  <si>
    <t>杜の丘</t>
    <rPh sb="0" eb="1">
      <t>モリ</t>
    </rPh>
    <rPh sb="2" eb="3">
      <t>オカ</t>
    </rPh>
    <phoneticPr fontId="8"/>
  </si>
  <si>
    <t>もみじヶ丘</t>
    <rPh sb="3" eb="5">
      <t>ガオカ</t>
    </rPh>
    <phoneticPr fontId="8"/>
  </si>
  <si>
    <t>黒川郡大和町</t>
    <rPh sb="0" eb="3">
      <t>クロカワグン</t>
    </rPh>
    <rPh sb="3" eb="6">
      <t>タイワチョウ</t>
    </rPh>
    <phoneticPr fontId="8"/>
  </si>
  <si>
    <r>
      <t>IK</t>
    </r>
    <r>
      <rPr>
        <sz val="11"/>
        <rFont val="ＭＳ Ｐゴシック"/>
        <family val="3"/>
        <charset val="128"/>
      </rPr>
      <t>計</t>
    </r>
    <phoneticPr fontId="6"/>
  </si>
  <si>
    <r>
      <t xml:space="preserve">YB </t>
    </r>
    <r>
      <rPr>
        <sz val="11"/>
        <rFont val="ＭＳ Ｐゴシック"/>
        <family val="3"/>
        <charset val="128"/>
      </rPr>
      <t>計</t>
    </r>
    <phoneticPr fontId="6"/>
  </si>
  <si>
    <t>♪富ヶ丘(1〜4)</t>
    <rPh sb="1" eb="4">
      <t>トミガオカ</t>
    </rPh>
    <phoneticPr fontId="6"/>
  </si>
  <si>
    <t>♪鷹乃杜(1〜4)</t>
    <rPh sb="1" eb="4">
      <t>タカノモリ</t>
    </rPh>
    <phoneticPr fontId="6"/>
  </si>
  <si>
    <r>
      <t xml:space="preserve">YC </t>
    </r>
    <r>
      <rPr>
        <sz val="11"/>
        <rFont val="ＭＳ Ｐゴシック"/>
        <family val="3"/>
        <charset val="128"/>
      </rPr>
      <t>計</t>
    </r>
    <phoneticPr fontId="6"/>
  </si>
  <si>
    <t>♪東向陽台(1〜3)</t>
    <rPh sb="1" eb="5">
      <t>ヒガシコウヨウダイ</t>
    </rPh>
    <phoneticPr fontId="6"/>
  </si>
  <si>
    <r>
      <t xml:space="preserve">YA </t>
    </r>
    <r>
      <rPr>
        <sz val="11"/>
        <color theme="0"/>
        <rFont val="ＭＳ Ｐゴシック"/>
        <family val="3"/>
        <charset val="128"/>
      </rPr>
      <t>計</t>
    </r>
    <phoneticPr fontId="6"/>
  </si>
  <si>
    <t>大町(1〜2)</t>
    <rPh sb="0" eb="2">
      <t>オオマチ</t>
    </rPh>
    <phoneticPr fontId="6"/>
  </si>
  <si>
    <t>本町(1〜3)</t>
    <rPh sb="0" eb="2">
      <t>ホンチョウ</t>
    </rPh>
    <phoneticPr fontId="6"/>
  </si>
  <si>
    <t>米ヶ袋(1〜3)</t>
    <rPh sb="0" eb="3">
      <t>コメガフクロ</t>
    </rPh>
    <phoneticPr fontId="6"/>
  </si>
  <si>
    <t>川内亀岡・亀岡北裏丁</t>
    <rPh sb="0" eb="2">
      <t>カワウチ</t>
    </rPh>
    <rPh sb="2" eb="4">
      <t>カメオカ</t>
    </rPh>
    <rPh sb="5" eb="7">
      <t>カメオカ</t>
    </rPh>
    <rPh sb="7" eb="10">
      <t>キタウラチョウ</t>
    </rPh>
    <phoneticPr fontId="6"/>
  </si>
  <si>
    <t>川内大工町・明神横丁・川前丁・澱橋通</t>
    <rPh sb="0" eb="2">
      <t>カワウチ</t>
    </rPh>
    <rPh sb="2" eb="5">
      <t>ダイクマチ</t>
    </rPh>
    <rPh sb="6" eb="8">
      <t>ミョウジン</t>
    </rPh>
    <rPh sb="8" eb="10">
      <t>ヨコチョウ</t>
    </rPh>
    <rPh sb="11" eb="14">
      <t>カワマエチョウ</t>
    </rPh>
    <rPh sb="15" eb="18">
      <t>ヨドバシドオリ</t>
    </rPh>
    <phoneticPr fontId="6"/>
  </si>
  <si>
    <t>仙台市</t>
    <rPh sb="0" eb="3">
      <t>センダイシ</t>
    </rPh>
    <phoneticPr fontId="6"/>
  </si>
  <si>
    <t>計</t>
    <rPh sb="0" eb="1">
      <t>ケイ</t>
    </rPh>
    <phoneticPr fontId="6"/>
  </si>
  <si>
    <t>合計</t>
    <rPh sb="0" eb="2">
      <t>ゴウケイ</t>
    </rPh>
    <phoneticPr fontId="6"/>
  </si>
  <si>
    <t>♪富谷市</t>
    <rPh sb="1" eb="4">
      <t>トミヤシ</t>
    </rPh>
    <phoneticPr fontId="6"/>
  </si>
  <si>
    <t>▲多賀城市</t>
    <rPh sb="1" eb="5">
      <t>タガジョウシ</t>
    </rPh>
    <phoneticPr fontId="6"/>
  </si>
  <si>
    <t>◎利府町</t>
    <rPh sb="1" eb="4">
      <t>リフチョウ</t>
    </rPh>
    <phoneticPr fontId="6"/>
  </si>
  <si>
    <t>☆七ヶ浜町</t>
    <rPh sb="1" eb="5">
      <t>シチガハママチ</t>
    </rPh>
    <phoneticPr fontId="6"/>
  </si>
  <si>
    <t>◆名取市</t>
    <rPh sb="1" eb="3">
      <t>ナトリ</t>
    </rPh>
    <rPh sb="3" eb="4">
      <t>シ</t>
    </rPh>
    <phoneticPr fontId="6"/>
  </si>
  <si>
    <t>★岩沼市</t>
    <rPh sb="1" eb="4">
      <t>イワヌマシ</t>
    </rPh>
    <phoneticPr fontId="6"/>
  </si>
  <si>
    <t>◇大和町</t>
    <rPh sb="1" eb="4">
      <t>タイワチョウ</t>
    </rPh>
    <phoneticPr fontId="6"/>
  </si>
  <si>
    <t>◇大和町合計　　</t>
    <rPh sb="1" eb="4">
      <t>タイワチョウ</t>
    </rPh>
    <rPh sb="4" eb="6">
      <t>ゴウケイ</t>
    </rPh>
    <phoneticPr fontId="6"/>
  </si>
  <si>
    <t>◇杜の丘(1〜3)</t>
    <rPh sb="1" eb="2">
      <t>モリ</t>
    </rPh>
    <rPh sb="3" eb="4">
      <t>オカ</t>
    </rPh>
    <phoneticPr fontId="6"/>
  </si>
  <si>
    <t>◇もみじヶ丘(1〜3)</t>
    <rPh sb="4" eb="6">
      <t>ガオカ</t>
    </rPh>
    <phoneticPr fontId="6"/>
  </si>
  <si>
    <t>♪富谷市合計　　</t>
    <rPh sb="1" eb="3">
      <t>トミヤ</t>
    </rPh>
    <rPh sb="3" eb="4">
      <t>シ</t>
    </rPh>
    <rPh sb="4" eb="6">
      <t>ゴウケイ</t>
    </rPh>
    <phoneticPr fontId="6"/>
  </si>
  <si>
    <t>◆上余田　字※</t>
    <phoneticPr fontId="6"/>
  </si>
  <si>
    <t>お客様名( 配布物タイトル)　　</t>
    <rPh sb="1" eb="3">
      <t>キャクサマ</t>
    </rPh>
    <rPh sb="3" eb="4">
      <t>メイ</t>
    </rPh>
    <rPh sb="6" eb="9">
      <t>ハイフブツ</t>
    </rPh>
    <phoneticPr fontId="6"/>
  </si>
  <si>
    <t>サイズ(形状)</t>
    <rPh sb="4" eb="6">
      <t>ケイジョウ</t>
    </rPh>
    <phoneticPr fontId="6"/>
  </si>
  <si>
    <t>桂(1〜4)</t>
    <rPh sb="0" eb="1">
      <t>カツラ</t>
    </rPh>
    <phoneticPr fontId="6"/>
  </si>
  <si>
    <t>泉ヶ丘(1〜5)</t>
    <rPh sb="0" eb="3">
      <t>イズミガオカ</t>
    </rPh>
    <phoneticPr fontId="6"/>
  </si>
  <si>
    <t>♪杜乃橋(1〜2)</t>
    <rPh sb="1" eb="4">
      <t>モリノハシ</t>
    </rPh>
    <phoneticPr fontId="6"/>
  </si>
  <si>
    <t>五橋３丁目(連坊１丁目含む)</t>
    <rPh sb="0" eb="2">
      <t>イツツバシ</t>
    </rPh>
    <rPh sb="3" eb="5">
      <t>チョウメ</t>
    </rPh>
    <rPh sb="6" eb="8">
      <t>レンボウ</t>
    </rPh>
    <rPh sb="9" eb="11">
      <t>チョウメ</t>
    </rPh>
    <rPh sb="11" eb="12">
      <t>フク</t>
    </rPh>
    <phoneticPr fontId="6"/>
  </si>
  <si>
    <t>連坊小路①(連坊２丁目含む)</t>
    <rPh sb="0" eb="2">
      <t>レンボウ</t>
    </rPh>
    <rPh sb="2" eb="4">
      <t>コジ</t>
    </rPh>
    <rPh sb="6" eb="8">
      <t>レンボウ</t>
    </rPh>
    <rPh sb="9" eb="11">
      <t>チョウメ</t>
    </rPh>
    <rPh sb="11" eb="12">
      <t>フク</t>
    </rPh>
    <phoneticPr fontId="6"/>
  </si>
  <si>
    <t>連坊小路②(東９番町含む)</t>
    <rPh sb="0" eb="2">
      <t>レンボウ</t>
    </rPh>
    <rPh sb="2" eb="4">
      <t>コジ</t>
    </rPh>
    <rPh sb="6" eb="7">
      <t>ヒガシ</t>
    </rPh>
    <rPh sb="8" eb="10">
      <t>バンチョウ</t>
    </rPh>
    <rPh sb="10" eb="11">
      <t>フク</t>
    </rPh>
    <phoneticPr fontId="6"/>
  </si>
  <si>
    <t>連坊小路③④(元茶畑含む)</t>
    <rPh sb="0" eb="2">
      <t>レンボウ</t>
    </rPh>
    <rPh sb="2" eb="4">
      <t>コジ</t>
    </rPh>
    <rPh sb="7" eb="8">
      <t>モト</t>
    </rPh>
    <rPh sb="8" eb="9">
      <t>チャ</t>
    </rPh>
    <rPh sb="9" eb="10">
      <t>ハタケ</t>
    </rPh>
    <rPh sb="10" eb="11">
      <t>フク</t>
    </rPh>
    <phoneticPr fontId="6"/>
  </si>
  <si>
    <t>★相の原(1～3)</t>
    <rPh sb="1" eb="2">
      <t>アイ</t>
    </rPh>
    <rPh sb="3" eb="4">
      <t>ハラ</t>
    </rPh>
    <phoneticPr fontId="6"/>
  </si>
  <si>
    <t>★中央(1～4)</t>
    <rPh sb="1" eb="3">
      <t>チュウオウ</t>
    </rPh>
    <phoneticPr fontId="6"/>
  </si>
  <si>
    <t>★桜(1～5)</t>
    <rPh sb="1" eb="2">
      <t>サクラ</t>
    </rPh>
    <phoneticPr fontId="6"/>
  </si>
  <si>
    <t>★桑原(１～4)</t>
    <rPh sb="1" eb="3">
      <t>クワハラ</t>
    </rPh>
    <phoneticPr fontId="6"/>
  </si>
  <si>
    <t>★館下(1～3)</t>
    <rPh sb="1" eb="2">
      <t>ヤカタ</t>
    </rPh>
    <rPh sb="2" eb="3">
      <t>シタ</t>
    </rPh>
    <phoneticPr fontId="6"/>
  </si>
  <si>
    <t>★栄町(1～3)</t>
    <rPh sb="1" eb="2">
      <t>サカエ</t>
    </rPh>
    <rPh sb="2" eb="3">
      <t>マチ</t>
    </rPh>
    <phoneticPr fontId="6"/>
  </si>
  <si>
    <t>◆手倉田字(堰根・　　諏訪)</t>
    <rPh sb="4" eb="5">
      <t>ジ</t>
    </rPh>
    <rPh sb="6" eb="7">
      <t>セキ</t>
    </rPh>
    <rPh sb="7" eb="8">
      <t>ネ</t>
    </rPh>
    <rPh sb="11" eb="13">
      <t>スワ</t>
    </rPh>
    <phoneticPr fontId="6"/>
  </si>
  <si>
    <t>※NB地区(名取市)は配布期間を1週間(木曜日～翌週水曜日まで)頂いております。</t>
    <rPh sb="3" eb="5">
      <t>チク</t>
    </rPh>
    <rPh sb="6" eb="8">
      <t>ナトリ</t>
    </rPh>
    <rPh sb="8" eb="9">
      <t>シ</t>
    </rPh>
    <rPh sb="11" eb="13">
      <t>ハイフ</t>
    </rPh>
    <rPh sb="13" eb="15">
      <t>キカン</t>
    </rPh>
    <rPh sb="17" eb="19">
      <t>シュウカン</t>
    </rPh>
    <rPh sb="20" eb="23">
      <t>モクヨウビ</t>
    </rPh>
    <rPh sb="24" eb="25">
      <t>ヨク</t>
    </rPh>
    <rPh sb="25" eb="26">
      <t>シュウ</t>
    </rPh>
    <rPh sb="26" eb="29">
      <t>スイヨウビ</t>
    </rPh>
    <rPh sb="32" eb="33">
      <t>イタダ</t>
    </rPh>
    <phoneticPr fontId="6"/>
  </si>
  <si>
    <t>※NC・ND地区(岩沼市)は、B4まで配布単価6.8円、</t>
    <rPh sb="6" eb="8">
      <t>チク</t>
    </rPh>
    <rPh sb="9" eb="12">
      <t>イワヌマシ</t>
    </rPh>
    <rPh sb="19" eb="21">
      <t>ハイフ</t>
    </rPh>
    <rPh sb="21" eb="23">
      <t>タンカ</t>
    </rPh>
    <rPh sb="26" eb="27">
      <t>エン</t>
    </rPh>
    <phoneticPr fontId="6"/>
  </si>
  <si>
    <t>南中山(1～4•6)</t>
  </si>
  <si>
    <t>将監殿(1•3〜5)</t>
    <rPh sb="0" eb="3">
      <t>ショウゲントノ</t>
    </rPh>
    <phoneticPr fontId="6"/>
  </si>
  <si>
    <t>霊屋下</t>
    <rPh sb="0" eb="3">
      <t>オタマヤ</t>
    </rPh>
    <phoneticPr fontId="6"/>
  </si>
  <si>
    <t>広瀬町</t>
    <rPh sb="0" eb="3">
      <t>ヒロ</t>
    </rPh>
    <phoneticPr fontId="6"/>
  </si>
  <si>
    <t>支倉町</t>
    <rPh sb="0" eb="3">
      <t>ハセクr</t>
    </rPh>
    <phoneticPr fontId="6"/>
  </si>
  <si>
    <t>大手町</t>
    <rPh sb="0" eb="3">
      <t>オオ</t>
    </rPh>
    <phoneticPr fontId="6"/>
  </si>
  <si>
    <t>花壇</t>
    <rPh sb="0" eb="2">
      <t>カダ</t>
    </rPh>
    <phoneticPr fontId="6"/>
  </si>
  <si>
    <t>霊屋下</t>
    <rPh sb="0" eb="3">
      <t>オタ</t>
    </rPh>
    <phoneticPr fontId="6"/>
  </si>
  <si>
    <t>♪成田(1〜8)</t>
    <rPh sb="1" eb="3">
      <t>ナリタ</t>
    </rPh>
    <phoneticPr fontId="6"/>
  </si>
  <si>
    <t>♪明石台(1〜7)</t>
    <rPh sb="1" eb="4">
      <t>アカイシダイ</t>
    </rPh>
    <phoneticPr fontId="6"/>
  </si>
  <si>
    <t>春日町</t>
    <rPh sb="0" eb="2">
      <t>カスガ</t>
    </rPh>
    <rPh sb="2" eb="3">
      <t>マチ</t>
    </rPh>
    <phoneticPr fontId="6"/>
  </si>
  <si>
    <t>春日町</t>
    <rPh sb="0" eb="2">
      <t>カスガ</t>
    </rPh>
    <rPh sb="2" eb="3">
      <t>マチ</t>
    </rPh>
    <phoneticPr fontId="8"/>
  </si>
  <si>
    <t>岩切分台（1～3）</t>
    <rPh sb="2" eb="3">
      <t>ブン</t>
    </rPh>
    <rPh sb="3" eb="4">
      <t>ダイ</t>
    </rPh>
    <phoneticPr fontId="6"/>
  </si>
  <si>
    <r>
      <t>HK</t>
    </r>
    <r>
      <rPr>
        <sz val="11"/>
        <color indexed="9"/>
        <rFont val="ＭＳ Ｐゴシック"/>
        <family val="3"/>
        <charset val="128"/>
      </rPr>
      <t>計</t>
    </r>
    <rPh sb="2" eb="3">
      <t>ケイ</t>
    </rPh>
    <phoneticPr fontId="6"/>
  </si>
  <si>
    <r>
      <t>HM</t>
    </r>
    <r>
      <rPr>
        <sz val="11"/>
        <color theme="1"/>
        <rFont val="ＭＳ Ｐゴシック"/>
        <family val="3"/>
        <charset val="128"/>
      </rPr>
      <t>計</t>
    </r>
    <rPh sb="2" eb="3">
      <t>ケイ</t>
    </rPh>
    <phoneticPr fontId="6"/>
  </si>
  <si>
    <t>国見（1・4）</t>
    <rPh sb="0" eb="2">
      <t>クニミ</t>
    </rPh>
    <phoneticPr fontId="6"/>
  </si>
  <si>
    <t>千代田町</t>
    <rPh sb="0" eb="3">
      <t>チヨダ</t>
    </rPh>
    <rPh sb="3" eb="4">
      <t>マチ</t>
    </rPh>
    <phoneticPr fontId="6"/>
  </si>
  <si>
    <t>榴ヶ岡</t>
    <rPh sb="0" eb="3">
      <t>ツツジガオカ</t>
    </rPh>
    <phoneticPr fontId="6"/>
  </si>
  <si>
    <t>榴岡（1～2）</t>
    <rPh sb="0" eb="2">
      <t>ツツジガオカ</t>
    </rPh>
    <phoneticPr fontId="6"/>
  </si>
  <si>
    <t>名掛丁</t>
    <rPh sb="0" eb="1">
      <t>ナ</t>
    </rPh>
    <rPh sb="1" eb="2">
      <t>カカリ</t>
    </rPh>
    <rPh sb="2" eb="3">
      <t>チョウ</t>
    </rPh>
    <phoneticPr fontId="6"/>
  </si>
  <si>
    <t>元寺小路</t>
    <rPh sb="0" eb="1">
      <t>モト</t>
    </rPh>
    <rPh sb="1" eb="2">
      <t>テラ</t>
    </rPh>
    <rPh sb="2" eb="4">
      <t>コウジ</t>
    </rPh>
    <phoneticPr fontId="6"/>
  </si>
  <si>
    <t>車町</t>
    <rPh sb="0" eb="1">
      <t>クルマ</t>
    </rPh>
    <rPh sb="1" eb="2">
      <t>マチ</t>
    </rPh>
    <phoneticPr fontId="6"/>
  </si>
  <si>
    <t>鉄砲町（西・中・東）</t>
    <rPh sb="0" eb="2">
      <t>テッポウ</t>
    </rPh>
    <rPh sb="2" eb="3">
      <t>マチ</t>
    </rPh>
    <rPh sb="4" eb="5">
      <t>ニシ</t>
    </rPh>
    <rPh sb="6" eb="7">
      <t>ナカ</t>
    </rPh>
    <rPh sb="8" eb="9">
      <t>ヒガシ</t>
    </rPh>
    <phoneticPr fontId="6"/>
  </si>
  <si>
    <t>小田原（弓の町・山本丁）</t>
    <rPh sb="0" eb="3">
      <t>オダワラ</t>
    </rPh>
    <rPh sb="4" eb="5">
      <t>ユミ</t>
    </rPh>
    <rPh sb="6" eb="7">
      <t>マチ</t>
    </rPh>
    <rPh sb="8" eb="10">
      <t>ヤマモト</t>
    </rPh>
    <rPh sb="10" eb="11">
      <t>チョウ</t>
    </rPh>
    <phoneticPr fontId="6"/>
  </si>
  <si>
    <t>田子西（1～3)</t>
    <rPh sb="2" eb="3">
      <t>ニシ</t>
    </rPh>
    <phoneticPr fontId="6"/>
  </si>
  <si>
    <t>岩切字(青津目･東河原･洞ノ口・洞ノ口東)</t>
    <rPh sb="16" eb="17">
      <t>ドウ</t>
    </rPh>
    <rPh sb="18" eb="19">
      <t>クチ</t>
    </rPh>
    <phoneticPr fontId="6"/>
  </si>
  <si>
    <t>鉄砲町西</t>
    <rPh sb="0" eb="3">
      <t>テッポウマチ</t>
    </rPh>
    <rPh sb="3" eb="4">
      <t>ニシ</t>
    </rPh>
    <phoneticPr fontId="6"/>
  </si>
  <si>
    <t>鉄砲町中</t>
    <rPh sb="0" eb="3">
      <t>テッポウマチ</t>
    </rPh>
    <rPh sb="3" eb="4">
      <t>ナカ</t>
    </rPh>
    <phoneticPr fontId="6"/>
  </si>
  <si>
    <t>鉄砲町東</t>
    <rPh sb="0" eb="3">
      <t>テッポウマチ</t>
    </rPh>
    <rPh sb="3" eb="4">
      <t>ヒガシ</t>
    </rPh>
    <phoneticPr fontId="6"/>
  </si>
  <si>
    <t>小田原山本丁</t>
    <rPh sb="0" eb="3">
      <t>オダワラ</t>
    </rPh>
    <rPh sb="3" eb="5">
      <t>ヤマモト</t>
    </rPh>
    <rPh sb="5" eb="6">
      <t>チョウ</t>
    </rPh>
    <phoneticPr fontId="6"/>
  </si>
  <si>
    <t>千代田町</t>
    <rPh sb="0" eb="3">
      <t>チヨダ</t>
    </rPh>
    <rPh sb="3" eb="4">
      <t>マチ</t>
    </rPh>
    <phoneticPr fontId="8"/>
  </si>
  <si>
    <t>錦ヶ丘(2～9)</t>
    <rPh sb="0" eb="3">
      <t>ニシキガオカ</t>
    </rPh>
    <phoneticPr fontId="6"/>
  </si>
  <si>
    <t>HL</t>
    <phoneticPr fontId="6"/>
  </si>
  <si>
    <t>田子西</t>
    <rPh sb="0" eb="2">
      <t>タゴ</t>
    </rPh>
    <rPh sb="2" eb="3">
      <t>ニシ</t>
    </rPh>
    <phoneticPr fontId="6"/>
  </si>
  <si>
    <t>岩切分台</t>
    <rPh sb="0" eb="2">
      <t>イワキリ</t>
    </rPh>
    <rPh sb="2" eb="3">
      <t>ブン</t>
    </rPh>
    <rPh sb="3" eb="4">
      <t>ダイ</t>
    </rPh>
    <phoneticPr fontId="6"/>
  </si>
  <si>
    <t>榴岡</t>
    <rPh sb="0" eb="2">
      <t>ツツジガオカ</t>
    </rPh>
    <phoneticPr fontId="6"/>
  </si>
  <si>
    <t>名掛丁</t>
    <rPh sb="0" eb="1">
      <t>ナ</t>
    </rPh>
    <rPh sb="1" eb="2">
      <t>カ</t>
    </rPh>
    <rPh sb="2" eb="3">
      <t>チョウ</t>
    </rPh>
    <phoneticPr fontId="6"/>
  </si>
  <si>
    <t>二十人町</t>
    <rPh sb="0" eb="3">
      <t>ニジュウニン</t>
    </rPh>
    <rPh sb="3" eb="4">
      <t>マチ</t>
    </rPh>
    <phoneticPr fontId="6"/>
  </si>
  <si>
    <t>小田原弓の町</t>
    <rPh sb="3" eb="4">
      <t>ユミ</t>
    </rPh>
    <rPh sb="5" eb="6">
      <t>マチ</t>
    </rPh>
    <phoneticPr fontId="6"/>
  </si>
  <si>
    <t>大沢1・2丁目</t>
  </si>
  <si>
    <t>HM</t>
    <phoneticPr fontId="6"/>
  </si>
  <si>
    <r>
      <t>AL</t>
    </r>
    <r>
      <rPr>
        <sz val="11"/>
        <color indexed="8"/>
        <rFont val="ＭＳ Ｐゴシック"/>
        <family val="3"/>
        <charset val="128"/>
      </rPr>
      <t>計</t>
    </r>
    <rPh sb="2" eb="3">
      <t>ケイ</t>
    </rPh>
    <phoneticPr fontId="6"/>
  </si>
  <si>
    <r>
      <rPr>
        <b/>
        <sz val="11"/>
        <color indexed="8"/>
        <rFont val="ＭＳ Ｐゴシック"/>
        <family val="3"/>
        <charset val="128"/>
      </rPr>
      <t>ＡＭ</t>
    </r>
    <r>
      <rPr>
        <sz val="11"/>
        <color indexed="8"/>
        <rFont val="ＭＳ Ｐゴシック"/>
        <family val="3"/>
        <charset val="128"/>
      </rPr>
      <t>計</t>
    </r>
    <rPh sb="2" eb="3">
      <t>ケイ</t>
    </rPh>
    <phoneticPr fontId="6"/>
  </si>
  <si>
    <t>小松島（1～4）</t>
    <phoneticPr fontId="6"/>
  </si>
  <si>
    <t>北山（1～3）</t>
    <rPh sb="0" eb="2">
      <t>キタヤマ</t>
    </rPh>
    <phoneticPr fontId="6"/>
  </si>
  <si>
    <t>ＴＥ</t>
    <phoneticPr fontId="6"/>
  </si>
  <si>
    <t>大野田</t>
    <rPh sb="0" eb="1">
      <t>オオ</t>
    </rPh>
    <rPh sb="1" eb="3">
      <t>ノダ</t>
    </rPh>
    <phoneticPr fontId="6"/>
  </si>
  <si>
    <t>TG</t>
    <phoneticPr fontId="6"/>
  </si>
  <si>
    <t>TH</t>
    <phoneticPr fontId="6"/>
  </si>
  <si>
    <t>WF</t>
  </si>
  <si>
    <t>蒲町東</t>
    <rPh sb="0" eb="1">
      <t>カバ</t>
    </rPh>
    <rPh sb="1" eb="2">
      <t>マチ</t>
    </rPh>
    <rPh sb="2" eb="3">
      <t>ヒガシ</t>
    </rPh>
    <phoneticPr fontId="6"/>
  </si>
  <si>
    <t>荒井</t>
    <rPh sb="0" eb="2">
      <t>アライ</t>
    </rPh>
    <phoneticPr fontId="6"/>
  </si>
  <si>
    <t>大野田（1～5）</t>
    <rPh sb="0" eb="1">
      <t>オオ</t>
    </rPh>
    <rPh sb="1" eb="3">
      <t>ノダ</t>
    </rPh>
    <phoneticPr fontId="6"/>
  </si>
  <si>
    <t>南大野田</t>
    <rPh sb="0" eb="1">
      <t>ミナミ</t>
    </rPh>
    <rPh sb="1" eb="2">
      <t>オオ</t>
    </rPh>
    <rPh sb="2" eb="4">
      <t>ノダ</t>
    </rPh>
    <phoneticPr fontId="6"/>
  </si>
  <si>
    <t>富沢南（1～2）</t>
    <rPh sb="0" eb="2">
      <t>トミザワ</t>
    </rPh>
    <rPh sb="2" eb="3">
      <t>ミナミ</t>
    </rPh>
    <phoneticPr fontId="6"/>
  </si>
  <si>
    <t>長町南（1～４）</t>
    <rPh sb="0" eb="2">
      <t>ナガマチ</t>
    </rPh>
    <rPh sb="2" eb="3">
      <t>ミナミ</t>
    </rPh>
    <phoneticPr fontId="6"/>
  </si>
  <si>
    <r>
      <t xml:space="preserve">TF </t>
    </r>
    <r>
      <rPr>
        <sz val="11"/>
        <rFont val="ＭＳ Ｐゴシック"/>
        <family val="3"/>
        <charset val="128"/>
      </rPr>
      <t>計</t>
    </r>
    <phoneticPr fontId="6"/>
  </si>
  <si>
    <t>門前町</t>
    <rPh sb="0" eb="2">
      <t>モンゼン</t>
    </rPh>
    <rPh sb="2" eb="3">
      <t>マチ</t>
    </rPh>
    <phoneticPr fontId="6"/>
  </si>
  <si>
    <t>諏訪町</t>
    <rPh sb="0" eb="3">
      <t>スワマチ</t>
    </rPh>
    <phoneticPr fontId="6"/>
  </si>
  <si>
    <t>長町（1～8）</t>
    <rPh sb="0" eb="2">
      <t>ナガマチ</t>
    </rPh>
    <phoneticPr fontId="6"/>
  </si>
  <si>
    <t>あすと長町（3）</t>
    <rPh sb="3" eb="5">
      <t>ナガマチ</t>
    </rPh>
    <phoneticPr fontId="6"/>
  </si>
  <si>
    <t>中田（1～7）</t>
    <rPh sb="0" eb="2">
      <t>ナカタ</t>
    </rPh>
    <phoneticPr fontId="6"/>
  </si>
  <si>
    <t>東中田（1～6）</t>
    <rPh sb="0" eb="1">
      <t>ヒガシ</t>
    </rPh>
    <rPh sb="1" eb="3">
      <t>ナカタ</t>
    </rPh>
    <phoneticPr fontId="6"/>
  </si>
  <si>
    <r>
      <t xml:space="preserve">TG </t>
    </r>
    <r>
      <rPr>
        <sz val="11"/>
        <rFont val="ＭＳ Ｐゴシック"/>
        <family val="3"/>
        <charset val="128"/>
      </rPr>
      <t>計</t>
    </r>
    <phoneticPr fontId="6"/>
  </si>
  <si>
    <r>
      <t>TH</t>
    </r>
    <r>
      <rPr>
        <sz val="11"/>
        <rFont val="ＭＳ Ｐゴシック"/>
        <family val="3"/>
        <charset val="128"/>
      </rPr>
      <t>計</t>
    </r>
    <phoneticPr fontId="6"/>
  </si>
  <si>
    <t>荒井（1～4）</t>
    <rPh sb="0" eb="2">
      <t>アライ</t>
    </rPh>
    <phoneticPr fontId="6"/>
  </si>
  <si>
    <r>
      <t>WF</t>
    </r>
    <r>
      <rPr>
        <sz val="11"/>
        <rFont val="ＭＳ Ｐゴシック"/>
        <family val="3"/>
        <charset val="128"/>
      </rPr>
      <t>計</t>
    </r>
    <phoneticPr fontId="6"/>
  </si>
  <si>
    <t>1～3</t>
    <phoneticPr fontId="6"/>
  </si>
  <si>
    <t>郷六</t>
    <rPh sb="0" eb="1">
      <t>ゴウ</t>
    </rPh>
    <rPh sb="1" eb="2">
      <t>ロク</t>
    </rPh>
    <phoneticPr fontId="6"/>
  </si>
  <si>
    <t>若林区配布数</t>
    <rPh sb="0" eb="3">
      <t>ワカバヤシク</t>
    </rPh>
    <rPh sb="3" eb="5">
      <t>ハイフ</t>
    </rPh>
    <rPh sb="5" eb="6">
      <t>スウ</t>
    </rPh>
    <phoneticPr fontId="6"/>
  </si>
  <si>
    <t>太白区配布数</t>
    <rPh sb="0" eb="3">
      <t>タイハクク</t>
    </rPh>
    <rPh sb="3" eb="5">
      <t>ハイフ</t>
    </rPh>
    <rPh sb="5" eb="6">
      <t>スウ</t>
    </rPh>
    <phoneticPr fontId="6"/>
  </si>
  <si>
    <t>松ヶ浜字謡</t>
    <rPh sb="0" eb="1">
      <t>マツ</t>
    </rPh>
    <rPh sb="2" eb="3">
      <t>ハマ</t>
    </rPh>
    <rPh sb="3" eb="4">
      <t>アザ</t>
    </rPh>
    <rPh sb="4" eb="5">
      <t>ヨウ</t>
    </rPh>
    <phoneticPr fontId="6"/>
  </si>
  <si>
    <t>上谷刈3丁目・泉中央南</t>
    <rPh sb="4" eb="6">
      <t>チョウメ</t>
    </rPh>
    <rPh sb="7" eb="8">
      <t>イズミ</t>
    </rPh>
    <rPh sb="8" eb="10">
      <t>チュウオウ</t>
    </rPh>
    <rPh sb="10" eb="11">
      <t>ミナミ</t>
    </rPh>
    <phoneticPr fontId="8"/>
  </si>
  <si>
    <t>一番町1～4丁目</t>
  </si>
  <si>
    <t>五橋1・2丁目</t>
  </si>
  <si>
    <t>中央１～4丁目</t>
  </si>
  <si>
    <t>土樋１丁目</t>
  </si>
  <si>
    <t>芋沢・向田</t>
  </si>
  <si>
    <t>上愛子①</t>
  </si>
  <si>
    <t>上愛子②</t>
  </si>
  <si>
    <t>下愛子</t>
  </si>
  <si>
    <t>岡田字</t>
  </si>
  <si>
    <t>田子字</t>
  </si>
  <si>
    <t>中野字</t>
  </si>
  <si>
    <t>福室字</t>
  </si>
  <si>
    <t>福田町南1・2丁目</t>
  </si>
  <si>
    <t>新寺１～3丁目</t>
  </si>
  <si>
    <t>湊浜1・2丁目</t>
  </si>
  <si>
    <t>境山２丁目</t>
  </si>
  <si>
    <t>遠山２丁目</t>
  </si>
  <si>
    <t>遠山４丁目</t>
  </si>
  <si>
    <t>尾島町</t>
  </si>
  <si>
    <t>楓町１丁目</t>
  </si>
  <si>
    <t>楓町２丁目</t>
  </si>
  <si>
    <t>楓町３丁目</t>
  </si>
  <si>
    <t>北浜１丁目</t>
  </si>
  <si>
    <t>北浜４丁目</t>
  </si>
  <si>
    <t>佐浦町</t>
  </si>
  <si>
    <t>栄町</t>
  </si>
  <si>
    <t>桜ケ丘</t>
  </si>
  <si>
    <t>清水沢１丁目</t>
  </si>
  <si>
    <t>清水沢２丁目</t>
  </si>
  <si>
    <t>清水沢３丁目</t>
  </si>
  <si>
    <t>清水沢４丁目</t>
  </si>
  <si>
    <t>松陽台１丁目</t>
  </si>
  <si>
    <t>松陽台２丁目</t>
  </si>
  <si>
    <t>松陽台３丁目</t>
  </si>
  <si>
    <t>白菊町</t>
  </si>
  <si>
    <t>新富町</t>
  </si>
  <si>
    <t>新浜町１丁目</t>
  </si>
  <si>
    <t>新浜町２丁目</t>
  </si>
  <si>
    <t>新浜町３丁目</t>
  </si>
  <si>
    <t>玉川１丁目</t>
  </si>
  <si>
    <t>玉川２丁目</t>
  </si>
  <si>
    <t>玉川３丁目</t>
  </si>
  <si>
    <t>西玉川町</t>
  </si>
  <si>
    <t>西町</t>
  </si>
  <si>
    <t>野田</t>
  </si>
  <si>
    <t>花立町</t>
  </si>
  <si>
    <t>東玉川町</t>
  </si>
  <si>
    <t>舟入１丁目</t>
  </si>
  <si>
    <t>舟入２丁目</t>
  </si>
  <si>
    <t>青葉ケ丘</t>
  </si>
  <si>
    <t>杉の入１丁目</t>
  </si>
  <si>
    <t>杉の入２丁目</t>
  </si>
  <si>
    <t>杉の入３丁目</t>
  </si>
  <si>
    <t>杉の入４丁目</t>
  </si>
  <si>
    <t>千賀の台１丁目</t>
  </si>
  <si>
    <t>千賀の台２丁目</t>
  </si>
  <si>
    <t>千賀の台３丁目</t>
  </si>
  <si>
    <t>庚塚</t>
  </si>
  <si>
    <r>
      <t>HL</t>
    </r>
    <r>
      <rPr>
        <sz val="11"/>
        <color theme="1"/>
        <rFont val="ＭＳ Ｐゴシック"/>
        <family val="3"/>
        <charset val="128"/>
      </rPr>
      <t>計</t>
    </r>
    <rPh sb="2" eb="3">
      <t>ケイ</t>
    </rPh>
    <phoneticPr fontId="6"/>
  </si>
  <si>
    <t>土手内１～3丁目</t>
    <phoneticPr fontId="6"/>
  </si>
  <si>
    <t>大町</t>
    <rPh sb="0" eb="2">
      <t>オオマチ</t>
    </rPh>
    <phoneticPr fontId="6"/>
  </si>
  <si>
    <t>丁目</t>
    <rPh sb="0" eb="2">
      <t>チョウメ</t>
    </rPh>
    <phoneticPr fontId="6"/>
  </si>
  <si>
    <t>米ヶ袋</t>
    <rPh sb="0" eb="3">
      <t>コメガフクロ</t>
    </rPh>
    <phoneticPr fontId="6"/>
  </si>
  <si>
    <t>国見</t>
    <rPh sb="0" eb="2">
      <t>クニミ</t>
    </rPh>
    <phoneticPr fontId="8"/>
  </si>
  <si>
    <t>北山</t>
    <rPh sb="0" eb="2">
      <t>キタヤマ</t>
    </rPh>
    <phoneticPr fontId="8"/>
  </si>
  <si>
    <t>伊在（1～2）</t>
    <rPh sb="0" eb="1">
      <t>イ</t>
    </rPh>
    <rPh sb="1" eb="2">
      <t>ザイ</t>
    </rPh>
    <phoneticPr fontId="6"/>
  </si>
  <si>
    <t>◆愛の杜(1～2)</t>
    <rPh sb="1" eb="2">
      <t>アイ</t>
    </rPh>
    <rPh sb="3" eb="4">
      <t>モリ</t>
    </rPh>
    <phoneticPr fontId="6"/>
  </si>
  <si>
    <t>★吹上(1～2)</t>
    <rPh sb="1" eb="3">
      <t>フキアゲ</t>
    </rPh>
    <phoneticPr fontId="6"/>
  </si>
  <si>
    <t>★阿武隈(1～2)</t>
    <rPh sb="1" eb="4">
      <t>アブクマ</t>
    </rPh>
    <phoneticPr fontId="6"/>
  </si>
  <si>
    <t>★里の杜(2～3)</t>
    <rPh sb="1" eb="2">
      <t>サト</t>
    </rPh>
    <rPh sb="3" eb="4">
      <t>モリ</t>
    </rPh>
    <phoneticPr fontId="6"/>
  </si>
  <si>
    <t>★二木(1～2)</t>
    <rPh sb="1" eb="3">
      <t>ニキ</t>
    </rPh>
    <phoneticPr fontId="6"/>
  </si>
  <si>
    <t>★朝日(1～2)・ 朝日字　　　　　　　　　　　　　　　</t>
    <rPh sb="1" eb="3">
      <t>アサヒ</t>
    </rPh>
    <rPh sb="10" eb="12">
      <t>アサヒ</t>
    </rPh>
    <rPh sb="12" eb="13">
      <t>ジ</t>
    </rPh>
    <phoneticPr fontId="6"/>
  </si>
  <si>
    <t>♪大清水・上桜木（1）</t>
    <rPh sb="5" eb="6">
      <t>カミ</t>
    </rPh>
    <rPh sb="6" eb="8">
      <t>サクラギ</t>
    </rPh>
    <phoneticPr fontId="6"/>
  </si>
  <si>
    <t>◆美田園（3～8）</t>
    <rPh sb="1" eb="4">
      <t>ミタゾノ</t>
    </rPh>
    <phoneticPr fontId="6"/>
  </si>
  <si>
    <t>　　　　　　　　配布期間を2週間(木曜日～翌々週水曜日まで)頂いております。</t>
    <rPh sb="8" eb="10">
      <t>ハイフ</t>
    </rPh>
    <rPh sb="10" eb="12">
      <t>キカン</t>
    </rPh>
    <rPh sb="14" eb="16">
      <t>シュウカン</t>
    </rPh>
    <rPh sb="17" eb="20">
      <t>モクヨウビ</t>
    </rPh>
    <rPh sb="21" eb="23">
      <t>ヨクヨク</t>
    </rPh>
    <rPh sb="23" eb="24">
      <t>シュウ</t>
    </rPh>
    <rPh sb="24" eb="25">
      <t>スイ</t>
    </rPh>
    <rPh sb="25" eb="27">
      <t>ヨウビ</t>
    </rPh>
    <rPh sb="30" eb="31">
      <t>イタダ</t>
    </rPh>
    <phoneticPr fontId="6"/>
  </si>
  <si>
    <t>※HM地区は配布期間を1週間(木曜日～翌週水曜日まで)頂いております。</t>
    <phoneticPr fontId="6"/>
  </si>
  <si>
    <t>川内亀岡・亀岡北裏丁・荒巻字青葉</t>
    <rPh sb="0" eb="2">
      <t>カワウチ</t>
    </rPh>
    <rPh sb="2" eb="4">
      <t>カメオカ</t>
    </rPh>
    <rPh sb="5" eb="7">
      <t>カメオカ</t>
    </rPh>
    <rPh sb="7" eb="9">
      <t>キタウラ</t>
    </rPh>
    <rPh sb="9" eb="10">
      <t>チョウ</t>
    </rPh>
    <rPh sb="11" eb="13">
      <t>アラマキ</t>
    </rPh>
    <rPh sb="13" eb="14">
      <t>アザ</t>
    </rPh>
    <rPh sb="14" eb="16">
      <t>アオバ</t>
    </rPh>
    <phoneticPr fontId="6"/>
  </si>
  <si>
    <t>《注》：亀岡・亀岡北裏丁には荒巻字青葉が含まれております。</t>
    <rPh sb="1" eb="2">
      <t>チュウ</t>
    </rPh>
    <rPh sb="4" eb="6">
      <t>カメオカ</t>
    </rPh>
    <rPh sb="7" eb="9">
      <t>カメオカ</t>
    </rPh>
    <rPh sb="9" eb="11">
      <t>キタウラ</t>
    </rPh>
    <rPh sb="11" eb="12">
      <t>チョウ</t>
    </rPh>
    <rPh sb="14" eb="16">
      <t>アラマキ</t>
    </rPh>
    <rPh sb="16" eb="17">
      <t>アザ</t>
    </rPh>
    <rPh sb="17" eb="19">
      <t>アオバ</t>
    </rPh>
    <rPh sb="20" eb="21">
      <t>フク</t>
    </rPh>
    <phoneticPr fontId="6"/>
  </si>
  <si>
    <t>《注》『沖野1丁目』には『遠見塚東(一部)』が含まれております。</t>
    <rPh sb="1" eb="2">
      <t>チュウ</t>
    </rPh>
    <rPh sb="4" eb="6">
      <t>オキノ</t>
    </rPh>
    <rPh sb="7" eb="9">
      <t>チョウメ</t>
    </rPh>
    <rPh sb="13" eb="17">
      <t>トオミヅカヒガシ</t>
    </rPh>
    <rPh sb="18" eb="20">
      <t>イチブ</t>
    </rPh>
    <rPh sb="23" eb="24">
      <t>フク</t>
    </rPh>
    <phoneticPr fontId="6"/>
  </si>
  <si>
    <t>《注》『霞目1丁目』には『かすみ町(一部)』が含まれております。</t>
    <rPh sb="1" eb="2">
      <t>チュウ</t>
    </rPh>
    <rPh sb="4" eb="6">
      <t>カスミノメ</t>
    </rPh>
    <rPh sb="7" eb="9">
      <t>チョウメ</t>
    </rPh>
    <rPh sb="16" eb="17">
      <t>チョウ</t>
    </rPh>
    <rPh sb="18" eb="20">
      <t>イチブ</t>
    </rPh>
    <phoneticPr fontId="6"/>
  </si>
  <si>
    <t>　　　　　　　　　　　特別対応地区エリア明細（軒並配布のみの受注）　　　　　　　　　　　　　　　　　　　※Ｂ４サイズまで＠６.８円　　毎週第1火曜日・第3火曜日受注（配布期間：2週間）</t>
    <rPh sb="11" eb="13">
      <t>トクベツ</t>
    </rPh>
    <rPh sb="13" eb="15">
      <t>タイオウ</t>
    </rPh>
    <rPh sb="15" eb="17">
      <t>チク</t>
    </rPh>
    <rPh sb="20" eb="22">
      <t>メイサイ</t>
    </rPh>
    <rPh sb="23" eb="25">
      <t>ノキナミ</t>
    </rPh>
    <rPh sb="25" eb="27">
      <t>ハイフ</t>
    </rPh>
    <rPh sb="30" eb="32">
      <t>ジュチュウ</t>
    </rPh>
    <rPh sb="64" eb="65">
      <t>エン</t>
    </rPh>
    <rPh sb="67" eb="69">
      <t>マイシュウ</t>
    </rPh>
    <rPh sb="69" eb="70">
      <t>ダイ</t>
    </rPh>
    <rPh sb="71" eb="74">
      <t>カヨウビ</t>
    </rPh>
    <rPh sb="75" eb="76">
      <t>ダイ</t>
    </rPh>
    <rPh sb="77" eb="80">
      <t>カヨウビ</t>
    </rPh>
    <rPh sb="80" eb="82">
      <t>ジュチュウ</t>
    </rPh>
    <rPh sb="83" eb="85">
      <t>ハイフ</t>
    </rPh>
    <rPh sb="85" eb="87">
      <t>キカン</t>
    </rPh>
    <rPh sb="89" eb="91">
      <t>シュウカン</t>
    </rPh>
    <phoneticPr fontId="6"/>
  </si>
  <si>
    <t>※AM地区は配布期間を1週間(木曜日～翌週水曜日まで)頂いております。</t>
    <phoneticPr fontId="6"/>
  </si>
  <si>
    <t>※ＷＦ地区は配布期間を1週間(木曜日～翌週水曜日まで)頂いております。</t>
    <phoneticPr fontId="6"/>
  </si>
  <si>
    <t>※ＮＢ地区（名取市）は配布期間を１週間(木曜日～翌週水曜日まで）頂いております。</t>
    <rPh sb="20" eb="21">
      <t>モク</t>
    </rPh>
    <rPh sb="21" eb="23">
      <t>ヨウビ</t>
    </rPh>
    <rPh sb="24" eb="25">
      <t>ヨク</t>
    </rPh>
    <rPh sb="25" eb="26">
      <t>シュウ</t>
    </rPh>
    <rPh sb="26" eb="27">
      <t>スイ</t>
    </rPh>
    <rPh sb="27" eb="29">
      <t>ヨウビ</t>
    </rPh>
    <phoneticPr fontId="6"/>
  </si>
  <si>
    <t>※ＮＣ・ＮＤ地区（岩沼市）は、配布単価6.8円(税抜）、配布期間を2週間いただいております。</t>
    <rPh sb="24" eb="25">
      <t>ゼイ</t>
    </rPh>
    <rPh sb="25" eb="26">
      <t>ヌ</t>
    </rPh>
    <phoneticPr fontId="6"/>
  </si>
  <si>
    <t>境山１丁目</t>
  </si>
  <si>
    <t>遠山１丁目</t>
  </si>
  <si>
    <t>遠山３丁目</t>
  </si>
  <si>
    <t>遠山５丁目</t>
  </si>
  <si>
    <t>【50A-4】</t>
    <phoneticPr fontId="6"/>
  </si>
  <si>
    <t>【50Ａ-4】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</si>
</sst>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_ * #,##0_ ;_ * \-#,##0_ ;_ * &quot;&quot;_ ;_ @_ "/>
    <numFmt numFmtId="177" formatCode="#,##0_ "/>
    <numFmt numFmtId="178" formatCode="_ * #,##0_ ;_ * #,##0_ ;_ * &quot;&quot;_ ;_ @_ "/>
    <numFmt numFmtId="179" formatCode="#,##0;\-#,##0;&quot;-&quot;"/>
    <numFmt numFmtId="180" formatCode="[$-411]gggee&quot;年&quot;mm&quot;月&quot;dd&quot;日&quot;"/>
    <numFmt numFmtId="181" formatCode="0_);[Red]\(0\)"/>
  </numFmts>
  <fonts count="8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TBP丸ｺﾞｼｯｸR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Arial Black"/>
      <family val="2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indexed="9"/>
      <name val="Arial Black"/>
      <family val="2"/>
    </font>
    <font>
      <sz val="11"/>
      <color indexed="9"/>
      <name val="ＭＳ Ｐゴシック"/>
      <family val="3"/>
      <charset val="128"/>
    </font>
    <font>
      <sz val="18"/>
      <name val="HGS創英角ｺﾞｼｯｸUB"/>
      <family val="3"/>
      <charset val="128"/>
    </font>
    <font>
      <sz val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Arial Black"/>
      <family val="2"/>
    </font>
    <font>
      <sz val="11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Helv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color indexed="9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color indexed="18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theme="0"/>
      <name val="Arial Black"/>
      <family val="2"/>
    </font>
    <font>
      <sz val="11"/>
      <color theme="0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Arial Black"/>
      <family val="2"/>
    </font>
    <font>
      <sz val="11"/>
      <color theme="1"/>
      <name val="ＭＳ Ｐゴシック"/>
      <family val="3"/>
      <charset val="128"/>
    </font>
    <font>
      <sz val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9"/>
      <name val="ＭＳ Ｐゴシック"/>
      <family val="3"/>
      <charset val="128"/>
    </font>
    <font>
      <sz val="20"/>
      <name val="HG丸ｺﾞｼｯｸM-PRO"/>
      <family val="3"/>
      <charset val="128"/>
    </font>
    <font>
      <b/>
      <sz val="12"/>
      <name val="ＭＳ Ｐゴシック"/>
      <family val="3"/>
      <charset val="128"/>
      <scheme val="maj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7"/>
      </patternFill>
    </fill>
    <fill>
      <patternFill patternType="solid">
        <fgColor indexed="18"/>
      </patternFill>
    </fill>
    <fill>
      <patternFill patternType="solid">
        <fgColor indexed="21"/>
      </patternFill>
    </fill>
    <fill>
      <patternFill patternType="solid">
        <f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</fills>
  <borders count="25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/>
      <bottom style="double">
        <color indexed="52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071">
    <xf numFmtId="0" fontId="0" fillId="0" borderId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9" fontId="52" fillId="0" borderId="0" applyFill="0" applyBorder="0" applyAlignment="0"/>
    <xf numFmtId="0" fontId="53" fillId="0" borderId="0">
      <alignment horizontal="left"/>
    </xf>
    <xf numFmtId="0" fontId="54" fillId="0" borderId="1" applyNumberFormat="0" applyAlignment="0" applyProtection="0">
      <alignment horizontal="left" vertical="center"/>
    </xf>
    <xf numFmtId="0" fontId="54" fillId="0" borderId="2">
      <alignment horizontal="left" vertical="center"/>
    </xf>
    <xf numFmtId="0" fontId="55" fillId="0" borderId="0"/>
    <xf numFmtId="4" fontId="53" fillId="0" borderId="0">
      <alignment horizontal="right"/>
    </xf>
    <xf numFmtId="4" fontId="56" fillId="0" borderId="0">
      <alignment horizontal="right"/>
    </xf>
    <xf numFmtId="0" fontId="57" fillId="0" borderId="0">
      <alignment horizontal="left"/>
    </xf>
    <xf numFmtId="0" fontId="58" fillId="0" borderId="0">
      <alignment horizont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51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0" borderId="3" applyNumberFormat="0" applyAlignment="0" applyProtection="0">
      <alignment vertical="center"/>
    </xf>
    <xf numFmtId="0" fontId="37" fillId="20" borderId="3" applyNumberFormat="0" applyAlignment="0" applyProtection="0">
      <alignment vertical="center"/>
    </xf>
    <xf numFmtId="0" fontId="37" fillId="20" borderId="3" applyNumberFormat="0" applyAlignment="0" applyProtection="0">
      <alignment vertical="center"/>
    </xf>
    <xf numFmtId="0" fontId="37" fillId="20" borderId="3" applyNumberFormat="0" applyAlignment="0" applyProtection="0">
      <alignment vertical="center"/>
    </xf>
    <xf numFmtId="0" fontId="37" fillId="20" borderId="3" applyNumberFormat="0" applyAlignment="0" applyProtection="0">
      <alignment vertical="center"/>
    </xf>
    <xf numFmtId="0" fontId="37" fillId="20" borderId="3" applyNumberFormat="0" applyAlignment="0" applyProtection="0">
      <alignment vertical="center"/>
    </xf>
    <xf numFmtId="0" fontId="37" fillId="20" borderId="3" applyNumberFormat="0" applyAlignment="0" applyProtection="0">
      <alignment vertical="center"/>
    </xf>
    <xf numFmtId="0" fontId="37" fillId="20" borderId="3" applyNumberFormat="0" applyAlignment="0" applyProtection="0">
      <alignment vertical="center"/>
    </xf>
    <xf numFmtId="0" fontId="37" fillId="20" borderId="3" applyNumberFormat="0" applyAlignment="0" applyProtection="0">
      <alignment vertical="center"/>
    </xf>
    <xf numFmtId="0" fontId="37" fillId="20" borderId="3" applyNumberFormat="0" applyAlignment="0" applyProtection="0">
      <alignment vertical="center"/>
    </xf>
    <xf numFmtId="0" fontId="37" fillId="20" borderId="3" applyNumberFormat="0" applyAlignment="0" applyProtection="0">
      <alignment vertical="center"/>
    </xf>
    <xf numFmtId="0" fontId="37" fillId="20" borderId="3" applyNumberFormat="0" applyAlignment="0" applyProtection="0">
      <alignment vertical="center"/>
    </xf>
    <xf numFmtId="0" fontId="37" fillId="20" borderId="3" applyNumberFormat="0" applyAlignment="0" applyProtection="0">
      <alignment vertical="center"/>
    </xf>
    <xf numFmtId="0" fontId="37" fillId="20" borderId="3" applyNumberFormat="0" applyAlignment="0" applyProtection="0">
      <alignment vertical="center"/>
    </xf>
    <xf numFmtId="0" fontId="37" fillId="20" borderId="3" applyNumberFormat="0" applyAlignment="0" applyProtection="0">
      <alignment vertical="center"/>
    </xf>
    <xf numFmtId="0" fontId="37" fillId="20" borderId="3" applyNumberFormat="0" applyAlignment="0" applyProtection="0">
      <alignment vertical="center"/>
    </xf>
    <xf numFmtId="0" fontId="37" fillId="20" borderId="3" applyNumberFormat="0" applyAlignment="0" applyProtection="0">
      <alignment vertical="center"/>
    </xf>
    <xf numFmtId="0" fontId="37" fillId="20" borderId="3" applyNumberFormat="0" applyAlignment="0" applyProtection="0">
      <alignment vertical="center"/>
    </xf>
    <xf numFmtId="0" fontId="37" fillId="20" borderId="3" applyNumberFormat="0" applyAlignment="0" applyProtection="0">
      <alignment vertical="center"/>
    </xf>
    <xf numFmtId="0" fontId="37" fillId="20" borderId="3" applyNumberFormat="0" applyAlignment="0" applyProtection="0">
      <alignment vertical="center"/>
    </xf>
    <xf numFmtId="0" fontId="37" fillId="20" borderId="3" applyNumberFormat="0" applyAlignment="0" applyProtection="0">
      <alignment vertical="center"/>
    </xf>
    <xf numFmtId="0" fontId="37" fillId="20" borderId="3" applyNumberFormat="0" applyAlignment="0" applyProtection="0">
      <alignment vertical="center"/>
    </xf>
    <xf numFmtId="0" fontId="37" fillId="20" borderId="3" applyNumberFormat="0" applyAlignment="0" applyProtection="0">
      <alignment vertical="center"/>
    </xf>
    <xf numFmtId="0" fontId="37" fillId="20" borderId="3" applyNumberFormat="0" applyAlignment="0" applyProtection="0">
      <alignment vertical="center"/>
    </xf>
    <xf numFmtId="0" fontId="37" fillId="20" borderId="3" applyNumberFormat="0" applyAlignment="0" applyProtection="0">
      <alignment vertical="center"/>
    </xf>
    <xf numFmtId="0" fontId="37" fillId="20" borderId="3" applyNumberFormat="0" applyAlignment="0" applyProtection="0">
      <alignment vertical="center"/>
    </xf>
    <xf numFmtId="0" fontId="37" fillId="20" borderId="3" applyNumberFormat="0" applyAlignment="0" applyProtection="0">
      <alignment vertical="center"/>
    </xf>
    <xf numFmtId="0" fontId="37" fillId="20" borderId="3" applyNumberFormat="0" applyAlignment="0" applyProtection="0">
      <alignment vertical="center"/>
    </xf>
    <xf numFmtId="0" fontId="37" fillId="20" borderId="3" applyNumberFormat="0" applyAlignment="0" applyProtection="0">
      <alignment vertical="center"/>
    </xf>
    <xf numFmtId="0" fontId="37" fillId="20" borderId="3" applyNumberFormat="0" applyAlignment="0" applyProtection="0">
      <alignment vertical="center"/>
    </xf>
    <xf numFmtId="0" fontId="37" fillId="20" borderId="3" applyNumberFormat="0" applyAlignment="0" applyProtection="0">
      <alignment vertical="center"/>
    </xf>
    <xf numFmtId="0" fontId="37" fillId="20" borderId="3" applyNumberFormat="0" applyAlignment="0" applyProtection="0">
      <alignment vertical="center"/>
    </xf>
    <xf numFmtId="0" fontId="37" fillId="20" borderId="3" applyNumberFormat="0" applyAlignment="0" applyProtection="0">
      <alignment vertical="center"/>
    </xf>
    <xf numFmtId="0" fontId="37" fillId="20" borderId="3" applyNumberFormat="0" applyAlignment="0" applyProtection="0">
      <alignment vertical="center"/>
    </xf>
    <xf numFmtId="0" fontId="37" fillId="20" borderId="3" applyNumberFormat="0" applyAlignment="0" applyProtection="0">
      <alignment vertical="center"/>
    </xf>
    <xf numFmtId="0" fontId="37" fillId="20" borderId="3" applyNumberFormat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5" fillId="22" borderId="4" applyNumberFormat="0" applyFont="0" applyAlignment="0" applyProtection="0">
      <alignment vertical="center"/>
    </xf>
    <xf numFmtId="0" fontId="33" fillId="22" borderId="4" applyNumberFormat="0" applyFont="0" applyAlignment="0" applyProtection="0">
      <alignment vertical="center"/>
    </xf>
    <xf numFmtId="0" fontId="33" fillId="22" borderId="4" applyNumberFormat="0" applyFont="0" applyAlignment="0" applyProtection="0">
      <alignment vertical="center"/>
    </xf>
    <xf numFmtId="0" fontId="33" fillId="22" borderId="4" applyNumberFormat="0" applyFont="0" applyAlignment="0" applyProtection="0">
      <alignment vertical="center"/>
    </xf>
    <xf numFmtId="0" fontId="33" fillId="22" borderId="4" applyNumberFormat="0" applyFont="0" applyAlignment="0" applyProtection="0">
      <alignment vertical="center"/>
    </xf>
    <xf numFmtId="0" fontId="33" fillId="22" borderId="4" applyNumberFormat="0" applyFont="0" applyAlignment="0" applyProtection="0">
      <alignment vertical="center"/>
    </xf>
    <xf numFmtId="0" fontId="33" fillId="22" borderId="4" applyNumberFormat="0" applyFont="0" applyAlignment="0" applyProtection="0">
      <alignment vertical="center"/>
    </xf>
    <xf numFmtId="0" fontId="33" fillId="22" borderId="4" applyNumberFormat="0" applyFont="0" applyAlignment="0" applyProtection="0">
      <alignment vertical="center"/>
    </xf>
    <xf numFmtId="0" fontId="33" fillId="22" borderId="4" applyNumberFormat="0" applyFont="0" applyAlignment="0" applyProtection="0">
      <alignment vertical="center"/>
    </xf>
    <xf numFmtId="0" fontId="33" fillId="22" borderId="4" applyNumberFormat="0" applyFont="0" applyAlignment="0" applyProtection="0">
      <alignment vertical="center"/>
    </xf>
    <xf numFmtId="0" fontId="33" fillId="22" borderId="4" applyNumberFormat="0" applyFont="0" applyAlignment="0" applyProtection="0">
      <alignment vertical="center"/>
    </xf>
    <xf numFmtId="0" fontId="33" fillId="22" borderId="4" applyNumberFormat="0" applyFont="0" applyAlignment="0" applyProtection="0">
      <alignment vertical="center"/>
    </xf>
    <xf numFmtId="0" fontId="33" fillId="22" borderId="4" applyNumberFormat="0" applyFont="0" applyAlignment="0" applyProtection="0">
      <alignment vertical="center"/>
    </xf>
    <xf numFmtId="0" fontId="33" fillId="22" borderId="4" applyNumberFormat="0" applyFont="0" applyAlignment="0" applyProtection="0">
      <alignment vertical="center"/>
    </xf>
    <xf numFmtId="0" fontId="33" fillId="22" borderId="4" applyNumberFormat="0" applyFont="0" applyAlignment="0" applyProtection="0">
      <alignment vertical="center"/>
    </xf>
    <xf numFmtId="0" fontId="33" fillId="22" borderId="4" applyNumberFormat="0" applyFont="0" applyAlignment="0" applyProtection="0">
      <alignment vertical="center"/>
    </xf>
    <xf numFmtId="0" fontId="33" fillId="22" borderId="4" applyNumberFormat="0" applyFont="0" applyAlignment="0" applyProtection="0">
      <alignment vertical="center"/>
    </xf>
    <xf numFmtId="0" fontId="33" fillId="22" borderId="4" applyNumberFormat="0" applyFont="0" applyAlignment="0" applyProtection="0">
      <alignment vertical="center"/>
    </xf>
    <xf numFmtId="0" fontId="33" fillId="22" borderId="4" applyNumberFormat="0" applyFont="0" applyAlignment="0" applyProtection="0">
      <alignment vertical="center"/>
    </xf>
    <xf numFmtId="0" fontId="33" fillId="22" borderId="4" applyNumberFormat="0" applyFont="0" applyAlignment="0" applyProtection="0">
      <alignment vertical="center"/>
    </xf>
    <xf numFmtId="0" fontId="33" fillId="22" borderId="4" applyNumberFormat="0" applyFont="0" applyAlignment="0" applyProtection="0">
      <alignment vertical="center"/>
    </xf>
    <xf numFmtId="0" fontId="33" fillId="22" borderId="4" applyNumberFormat="0" applyFont="0" applyAlignment="0" applyProtection="0">
      <alignment vertical="center"/>
    </xf>
    <xf numFmtId="0" fontId="33" fillId="22" borderId="4" applyNumberFormat="0" applyFont="0" applyAlignment="0" applyProtection="0">
      <alignment vertical="center"/>
    </xf>
    <xf numFmtId="0" fontId="33" fillId="22" borderId="4" applyNumberFormat="0" applyFont="0" applyAlignment="0" applyProtection="0">
      <alignment vertical="center"/>
    </xf>
    <xf numFmtId="0" fontId="33" fillId="22" borderId="4" applyNumberFormat="0" applyFont="0" applyAlignment="0" applyProtection="0">
      <alignment vertical="center"/>
    </xf>
    <xf numFmtId="0" fontId="33" fillId="22" borderId="4" applyNumberFormat="0" applyFont="0" applyAlignment="0" applyProtection="0">
      <alignment vertical="center"/>
    </xf>
    <xf numFmtId="0" fontId="33" fillId="22" borderId="4" applyNumberFormat="0" applyFont="0" applyAlignment="0" applyProtection="0">
      <alignment vertical="center"/>
    </xf>
    <xf numFmtId="0" fontId="33" fillId="22" borderId="4" applyNumberFormat="0" applyFont="0" applyAlignment="0" applyProtection="0">
      <alignment vertical="center"/>
    </xf>
    <xf numFmtId="0" fontId="33" fillId="22" borderId="4" applyNumberFormat="0" applyFont="0" applyAlignment="0" applyProtection="0">
      <alignment vertical="center"/>
    </xf>
    <xf numFmtId="0" fontId="33" fillId="22" borderId="4" applyNumberFormat="0" applyFont="0" applyAlignment="0" applyProtection="0">
      <alignment vertical="center"/>
    </xf>
    <xf numFmtId="0" fontId="33" fillId="22" borderId="4" applyNumberFormat="0" applyFont="0" applyAlignment="0" applyProtection="0">
      <alignment vertical="center"/>
    </xf>
    <xf numFmtId="0" fontId="33" fillId="22" borderId="4" applyNumberFormat="0" applyFont="0" applyAlignment="0" applyProtection="0">
      <alignment vertical="center"/>
    </xf>
    <xf numFmtId="0" fontId="33" fillId="22" borderId="4" applyNumberFormat="0" applyFont="0" applyAlignment="0" applyProtection="0">
      <alignment vertical="center"/>
    </xf>
    <xf numFmtId="0" fontId="33" fillId="22" borderId="4" applyNumberFormat="0" applyFont="0" applyAlignment="0" applyProtection="0">
      <alignment vertical="center"/>
    </xf>
    <xf numFmtId="0" fontId="33" fillId="22" borderId="4" applyNumberFormat="0" applyFont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1" fillId="23" borderId="6" applyNumberFormat="0" applyAlignment="0" applyProtection="0">
      <alignment vertical="center"/>
    </xf>
    <xf numFmtId="0" fontId="41" fillId="23" borderId="6" applyNumberFormat="0" applyAlignment="0" applyProtection="0">
      <alignment vertical="center"/>
    </xf>
    <xf numFmtId="0" fontId="41" fillId="23" borderId="6" applyNumberFormat="0" applyAlignment="0" applyProtection="0">
      <alignment vertical="center"/>
    </xf>
    <xf numFmtId="0" fontId="41" fillId="23" borderId="6" applyNumberFormat="0" applyAlignment="0" applyProtection="0">
      <alignment vertical="center"/>
    </xf>
    <xf numFmtId="0" fontId="41" fillId="23" borderId="6" applyNumberFormat="0" applyAlignment="0" applyProtection="0">
      <alignment vertical="center"/>
    </xf>
    <xf numFmtId="0" fontId="41" fillId="23" borderId="6" applyNumberFormat="0" applyAlignment="0" applyProtection="0">
      <alignment vertical="center"/>
    </xf>
    <xf numFmtId="0" fontId="41" fillId="23" borderId="6" applyNumberFormat="0" applyAlignment="0" applyProtection="0">
      <alignment vertical="center"/>
    </xf>
    <xf numFmtId="0" fontId="41" fillId="23" borderId="6" applyNumberFormat="0" applyAlignment="0" applyProtection="0">
      <alignment vertical="center"/>
    </xf>
    <xf numFmtId="0" fontId="41" fillId="23" borderId="6" applyNumberFormat="0" applyAlignment="0" applyProtection="0">
      <alignment vertical="center"/>
    </xf>
    <xf numFmtId="0" fontId="41" fillId="23" borderId="6" applyNumberFormat="0" applyAlignment="0" applyProtection="0">
      <alignment vertical="center"/>
    </xf>
    <xf numFmtId="0" fontId="41" fillId="23" borderId="6" applyNumberFormat="0" applyAlignment="0" applyProtection="0">
      <alignment vertical="center"/>
    </xf>
    <xf numFmtId="0" fontId="41" fillId="23" borderId="6" applyNumberFormat="0" applyAlignment="0" applyProtection="0">
      <alignment vertical="center"/>
    </xf>
    <xf numFmtId="0" fontId="41" fillId="23" borderId="6" applyNumberFormat="0" applyAlignment="0" applyProtection="0">
      <alignment vertical="center"/>
    </xf>
    <xf numFmtId="0" fontId="41" fillId="23" borderId="6" applyNumberFormat="0" applyAlignment="0" applyProtection="0">
      <alignment vertical="center"/>
    </xf>
    <xf numFmtId="0" fontId="41" fillId="23" borderId="6" applyNumberFormat="0" applyAlignment="0" applyProtection="0">
      <alignment vertical="center"/>
    </xf>
    <xf numFmtId="0" fontId="41" fillId="23" borderId="6" applyNumberFormat="0" applyAlignment="0" applyProtection="0">
      <alignment vertical="center"/>
    </xf>
    <xf numFmtId="0" fontId="41" fillId="23" borderId="6" applyNumberFormat="0" applyAlignment="0" applyProtection="0">
      <alignment vertical="center"/>
    </xf>
    <xf numFmtId="0" fontId="41" fillId="23" borderId="6" applyNumberFormat="0" applyAlignment="0" applyProtection="0">
      <alignment vertical="center"/>
    </xf>
    <xf numFmtId="0" fontId="41" fillId="23" borderId="6" applyNumberFormat="0" applyAlignment="0" applyProtection="0">
      <alignment vertical="center"/>
    </xf>
    <xf numFmtId="0" fontId="41" fillId="23" borderId="6" applyNumberFormat="0" applyAlignment="0" applyProtection="0">
      <alignment vertical="center"/>
    </xf>
    <xf numFmtId="0" fontId="41" fillId="23" borderId="6" applyNumberFormat="0" applyAlignment="0" applyProtection="0">
      <alignment vertical="center"/>
    </xf>
    <xf numFmtId="0" fontId="41" fillId="23" borderId="6" applyNumberFormat="0" applyAlignment="0" applyProtection="0">
      <alignment vertical="center"/>
    </xf>
    <xf numFmtId="0" fontId="41" fillId="23" borderId="6" applyNumberFormat="0" applyAlignment="0" applyProtection="0">
      <alignment vertical="center"/>
    </xf>
    <xf numFmtId="0" fontId="41" fillId="23" borderId="6" applyNumberFormat="0" applyAlignment="0" applyProtection="0">
      <alignment vertical="center"/>
    </xf>
    <xf numFmtId="0" fontId="41" fillId="23" borderId="6" applyNumberFormat="0" applyAlignment="0" applyProtection="0">
      <alignment vertical="center"/>
    </xf>
    <xf numFmtId="0" fontId="41" fillId="23" borderId="6" applyNumberFormat="0" applyAlignment="0" applyProtection="0">
      <alignment vertical="center"/>
    </xf>
    <xf numFmtId="0" fontId="41" fillId="23" borderId="6" applyNumberFormat="0" applyAlignment="0" applyProtection="0">
      <alignment vertical="center"/>
    </xf>
    <xf numFmtId="0" fontId="41" fillId="23" borderId="6" applyNumberFormat="0" applyAlignment="0" applyProtection="0">
      <alignment vertical="center"/>
    </xf>
    <xf numFmtId="0" fontId="41" fillId="23" borderId="6" applyNumberFormat="0" applyAlignment="0" applyProtection="0">
      <alignment vertical="center"/>
    </xf>
    <xf numFmtId="0" fontId="41" fillId="23" borderId="6" applyNumberFormat="0" applyAlignment="0" applyProtection="0">
      <alignment vertical="center"/>
    </xf>
    <xf numFmtId="0" fontId="41" fillId="23" borderId="6" applyNumberFormat="0" applyAlignment="0" applyProtection="0">
      <alignment vertical="center"/>
    </xf>
    <xf numFmtId="0" fontId="41" fillId="23" borderId="6" applyNumberFormat="0" applyAlignment="0" applyProtection="0">
      <alignment vertical="center"/>
    </xf>
    <xf numFmtId="0" fontId="41" fillId="23" borderId="6" applyNumberFormat="0" applyAlignment="0" applyProtection="0">
      <alignment vertical="center"/>
    </xf>
    <xf numFmtId="0" fontId="41" fillId="23" borderId="6" applyNumberFormat="0" applyAlignment="0" applyProtection="0">
      <alignment vertical="center"/>
    </xf>
    <xf numFmtId="0" fontId="41" fillId="23" borderId="6" applyNumberFormat="0" applyAlignment="0" applyProtection="0">
      <alignment vertical="center"/>
    </xf>
    <xf numFmtId="0" fontId="41" fillId="23" borderId="6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9" fillId="24" borderId="0" applyNumberFormat="0" applyBorder="0" applyProtection="0">
      <alignment horizontal="distributed" vertical="center"/>
    </xf>
    <xf numFmtId="0" fontId="60" fillId="25" borderId="0" applyNumberFormat="0" applyBorder="0" applyProtection="0">
      <alignment horizontal="distributed" vertical="center"/>
    </xf>
    <xf numFmtId="0" fontId="60" fillId="26" borderId="0" applyNumberFormat="0" applyBorder="0" applyProtection="0">
      <alignment horizontal="distributed" vertical="center"/>
    </xf>
    <xf numFmtId="0" fontId="61" fillId="10" borderId="0" applyNumberFormat="0" applyFont="0" applyBorder="0" applyProtection="0">
      <alignment horizontal="distributed" vertical="center"/>
    </xf>
    <xf numFmtId="0" fontId="60" fillId="27" borderId="0" applyNumberFormat="0" applyBorder="0" applyAlignment="0" applyProtection="0"/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7" fillId="23" borderId="11" applyNumberFormat="0" applyAlignment="0" applyProtection="0">
      <alignment vertical="center"/>
    </xf>
    <xf numFmtId="0" fontId="47" fillId="23" borderId="11" applyNumberFormat="0" applyAlignment="0" applyProtection="0">
      <alignment vertical="center"/>
    </xf>
    <xf numFmtId="0" fontId="47" fillId="23" borderId="11" applyNumberFormat="0" applyAlignment="0" applyProtection="0">
      <alignment vertical="center"/>
    </xf>
    <xf numFmtId="0" fontId="47" fillId="23" borderId="11" applyNumberFormat="0" applyAlignment="0" applyProtection="0">
      <alignment vertical="center"/>
    </xf>
    <xf numFmtId="0" fontId="47" fillId="23" borderId="11" applyNumberFormat="0" applyAlignment="0" applyProtection="0">
      <alignment vertical="center"/>
    </xf>
    <xf numFmtId="0" fontId="47" fillId="23" borderId="11" applyNumberFormat="0" applyAlignment="0" applyProtection="0">
      <alignment vertical="center"/>
    </xf>
    <xf numFmtId="0" fontId="47" fillId="23" borderId="11" applyNumberFormat="0" applyAlignment="0" applyProtection="0">
      <alignment vertical="center"/>
    </xf>
    <xf numFmtId="0" fontId="47" fillId="23" borderId="11" applyNumberFormat="0" applyAlignment="0" applyProtection="0">
      <alignment vertical="center"/>
    </xf>
    <xf numFmtId="0" fontId="47" fillId="23" borderId="11" applyNumberFormat="0" applyAlignment="0" applyProtection="0">
      <alignment vertical="center"/>
    </xf>
    <xf numFmtId="0" fontId="47" fillId="23" borderId="11" applyNumberFormat="0" applyAlignment="0" applyProtection="0">
      <alignment vertical="center"/>
    </xf>
    <xf numFmtId="0" fontId="47" fillId="23" borderId="11" applyNumberFormat="0" applyAlignment="0" applyProtection="0">
      <alignment vertical="center"/>
    </xf>
    <xf numFmtId="0" fontId="47" fillId="23" borderId="11" applyNumberFormat="0" applyAlignment="0" applyProtection="0">
      <alignment vertical="center"/>
    </xf>
    <xf numFmtId="0" fontId="47" fillId="23" borderId="11" applyNumberFormat="0" applyAlignment="0" applyProtection="0">
      <alignment vertical="center"/>
    </xf>
    <xf numFmtId="0" fontId="47" fillId="23" borderId="11" applyNumberFormat="0" applyAlignment="0" applyProtection="0">
      <alignment vertical="center"/>
    </xf>
    <xf numFmtId="0" fontId="47" fillId="23" borderId="11" applyNumberFormat="0" applyAlignment="0" applyProtection="0">
      <alignment vertical="center"/>
    </xf>
    <xf numFmtId="0" fontId="47" fillId="23" borderId="11" applyNumberFormat="0" applyAlignment="0" applyProtection="0">
      <alignment vertical="center"/>
    </xf>
    <xf numFmtId="0" fontId="47" fillId="23" borderId="11" applyNumberFormat="0" applyAlignment="0" applyProtection="0">
      <alignment vertical="center"/>
    </xf>
    <xf numFmtId="0" fontId="47" fillId="23" borderId="11" applyNumberFormat="0" applyAlignment="0" applyProtection="0">
      <alignment vertical="center"/>
    </xf>
    <xf numFmtId="0" fontId="47" fillId="23" borderId="11" applyNumberFormat="0" applyAlignment="0" applyProtection="0">
      <alignment vertical="center"/>
    </xf>
    <xf numFmtId="0" fontId="47" fillId="23" borderId="11" applyNumberFormat="0" applyAlignment="0" applyProtection="0">
      <alignment vertical="center"/>
    </xf>
    <xf numFmtId="0" fontId="47" fillId="23" borderId="11" applyNumberFormat="0" applyAlignment="0" applyProtection="0">
      <alignment vertical="center"/>
    </xf>
    <xf numFmtId="0" fontId="47" fillId="23" borderId="11" applyNumberFormat="0" applyAlignment="0" applyProtection="0">
      <alignment vertical="center"/>
    </xf>
    <xf numFmtId="0" fontId="47" fillId="23" borderId="11" applyNumberFormat="0" applyAlignment="0" applyProtection="0">
      <alignment vertical="center"/>
    </xf>
    <xf numFmtId="0" fontId="47" fillId="23" borderId="11" applyNumberFormat="0" applyAlignment="0" applyProtection="0">
      <alignment vertical="center"/>
    </xf>
    <xf numFmtId="0" fontId="47" fillId="23" borderId="11" applyNumberFormat="0" applyAlignment="0" applyProtection="0">
      <alignment vertical="center"/>
    </xf>
    <xf numFmtId="0" fontId="47" fillId="23" borderId="11" applyNumberFormat="0" applyAlignment="0" applyProtection="0">
      <alignment vertical="center"/>
    </xf>
    <xf numFmtId="0" fontId="47" fillId="23" borderId="11" applyNumberFormat="0" applyAlignment="0" applyProtection="0">
      <alignment vertical="center"/>
    </xf>
    <xf numFmtId="0" fontId="47" fillId="23" borderId="11" applyNumberFormat="0" applyAlignment="0" applyProtection="0">
      <alignment vertical="center"/>
    </xf>
    <xf numFmtId="0" fontId="47" fillId="23" borderId="11" applyNumberFormat="0" applyAlignment="0" applyProtection="0">
      <alignment vertical="center"/>
    </xf>
    <xf numFmtId="0" fontId="47" fillId="23" borderId="11" applyNumberFormat="0" applyAlignment="0" applyProtection="0">
      <alignment vertical="center"/>
    </xf>
    <xf numFmtId="0" fontId="47" fillId="23" borderId="11" applyNumberFormat="0" applyAlignment="0" applyProtection="0">
      <alignment vertical="center"/>
    </xf>
    <xf numFmtId="0" fontId="47" fillId="23" borderId="11" applyNumberFormat="0" applyAlignment="0" applyProtection="0">
      <alignment vertical="center"/>
    </xf>
    <xf numFmtId="0" fontId="47" fillId="23" borderId="11" applyNumberFormat="0" applyAlignment="0" applyProtection="0">
      <alignment vertical="center"/>
    </xf>
    <xf numFmtId="0" fontId="47" fillId="23" borderId="11" applyNumberFormat="0" applyAlignment="0" applyProtection="0">
      <alignment vertical="center"/>
    </xf>
    <xf numFmtId="0" fontId="47" fillId="23" borderId="11" applyNumberFormat="0" applyAlignment="0" applyProtection="0">
      <alignment vertical="center"/>
    </xf>
    <xf numFmtId="0" fontId="47" fillId="23" borderId="11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180" fontId="61" fillId="0" borderId="0" applyFont="0" applyFill="0" applyBorder="0" applyProtection="0">
      <alignment horizontal="center" vertical="center"/>
    </xf>
    <xf numFmtId="31" fontId="61" fillId="0" borderId="0" applyFont="0" applyFill="0" applyBorder="0" applyProtection="0">
      <alignment horizontal="center" vertical="center"/>
    </xf>
    <xf numFmtId="14" fontId="61" fillId="0" borderId="0" applyFont="0" applyFill="0" applyBorder="0" applyProtection="0">
      <alignment horizontal="center" vertical="center"/>
    </xf>
    <xf numFmtId="0" fontId="49" fillId="7" borderId="6" applyNumberFormat="0" applyAlignment="0" applyProtection="0">
      <alignment vertical="center"/>
    </xf>
    <xf numFmtId="0" fontId="49" fillId="7" borderId="6" applyNumberFormat="0" applyAlignment="0" applyProtection="0">
      <alignment vertical="center"/>
    </xf>
    <xf numFmtId="0" fontId="49" fillId="7" borderId="6" applyNumberFormat="0" applyAlignment="0" applyProtection="0">
      <alignment vertical="center"/>
    </xf>
    <xf numFmtId="0" fontId="49" fillId="7" borderId="6" applyNumberFormat="0" applyAlignment="0" applyProtection="0">
      <alignment vertical="center"/>
    </xf>
    <xf numFmtId="0" fontId="49" fillId="7" borderId="6" applyNumberFormat="0" applyAlignment="0" applyProtection="0">
      <alignment vertical="center"/>
    </xf>
    <xf numFmtId="0" fontId="49" fillId="7" borderId="6" applyNumberFormat="0" applyAlignment="0" applyProtection="0">
      <alignment vertical="center"/>
    </xf>
    <xf numFmtId="0" fontId="49" fillId="7" borderId="6" applyNumberFormat="0" applyAlignment="0" applyProtection="0">
      <alignment vertical="center"/>
    </xf>
    <xf numFmtId="0" fontId="49" fillId="7" borderId="6" applyNumberFormat="0" applyAlignment="0" applyProtection="0">
      <alignment vertical="center"/>
    </xf>
    <xf numFmtId="0" fontId="49" fillId="7" borderId="6" applyNumberFormat="0" applyAlignment="0" applyProtection="0">
      <alignment vertical="center"/>
    </xf>
    <xf numFmtId="0" fontId="49" fillId="7" borderId="6" applyNumberFormat="0" applyAlignment="0" applyProtection="0">
      <alignment vertical="center"/>
    </xf>
    <xf numFmtId="0" fontId="49" fillId="7" borderId="6" applyNumberFormat="0" applyAlignment="0" applyProtection="0">
      <alignment vertical="center"/>
    </xf>
    <xf numFmtId="0" fontId="49" fillId="7" borderId="6" applyNumberFormat="0" applyAlignment="0" applyProtection="0">
      <alignment vertical="center"/>
    </xf>
    <xf numFmtId="0" fontId="49" fillId="7" borderId="6" applyNumberFormat="0" applyAlignment="0" applyProtection="0">
      <alignment vertical="center"/>
    </xf>
    <xf numFmtId="0" fontId="49" fillId="7" borderId="6" applyNumberFormat="0" applyAlignment="0" applyProtection="0">
      <alignment vertical="center"/>
    </xf>
    <xf numFmtId="0" fontId="49" fillId="7" borderId="6" applyNumberFormat="0" applyAlignment="0" applyProtection="0">
      <alignment vertical="center"/>
    </xf>
    <xf numFmtId="0" fontId="49" fillId="7" borderId="6" applyNumberFormat="0" applyAlignment="0" applyProtection="0">
      <alignment vertical="center"/>
    </xf>
    <xf numFmtId="0" fontId="49" fillId="7" borderId="6" applyNumberFormat="0" applyAlignment="0" applyProtection="0">
      <alignment vertical="center"/>
    </xf>
    <xf numFmtId="0" fontId="49" fillId="7" borderId="6" applyNumberFormat="0" applyAlignment="0" applyProtection="0">
      <alignment vertical="center"/>
    </xf>
    <xf numFmtId="0" fontId="49" fillId="7" borderId="6" applyNumberFormat="0" applyAlignment="0" applyProtection="0">
      <alignment vertical="center"/>
    </xf>
    <xf numFmtId="0" fontId="49" fillId="7" borderId="6" applyNumberFormat="0" applyAlignment="0" applyProtection="0">
      <alignment vertical="center"/>
    </xf>
    <xf numFmtId="0" fontId="49" fillId="7" borderId="6" applyNumberFormat="0" applyAlignment="0" applyProtection="0">
      <alignment vertical="center"/>
    </xf>
    <xf numFmtId="0" fontId="49" fillId="7" borderId="6" applyNumberFormat="0" applyAlignment="0" applyProtection="0">
      <alignment vertical="center"/>
    </xf>
    <xf numFmtId="0" fontId="49" fillId="7" borderId="6" applyNumberFormat="0" applyAlignment="0" applyProtection="0">
      <alignment vertical="center"/>
    </xf>
    <xf numFmtId="0" fontId="49" fillId="7" borderId="6" applyNumberFormat="0" applyAlignment="0" applyProtection="0">
      <alignment vertical="center"/>
    </xf>
    <xf numFmtId="0" fontId="49" fillId="7" borderId="6" applyNumberFormat="0" applyAlignment="0" applyProtection="0">
      <alignment vertical="center"/>
    </xf>
    <xf numFmtId="0" fontId="49" fillId="7" borderId="6" applyNumberFormat="0" applyAlignment="0" applyProtection="0">
      <alignment vertical="center"/>
    </xf>
    <xf numFmtId="0" fontId="49" fillId="7" borderId="6" applyNumberFormat="0" applyAlignment="0" applyProtection="0">
      <alignment vertical="center"/>
    </xf>
    <xf numFmtId="0" fontId="49" fillId="7" borderId="6" applyNumberFormat="0" applyAlignment="0" applyProtection="0">
      <alignment vertical="center"/>
    </xf>
    <xf numFmtId="0" fontId="49" fillId="7" borderId="6" applyNumberFormat="0" applyAlignment="0" applyProtection="0">
      <alignment vertical="center"/>
    </xf>
    <xf numFmtId="0" fontId="49" fillId="7" borderId="6" applyNumberFormat="0" applyAlignment="0" applyProtection="0">
      <alignment vertical="center"/>
    </xf>
    <xf numFmtId="0" fontId="49" fillId="7" borderId="6" applyNumberFormat="0" applyAlignment="0" applyProtection="0">
      <alignment vertical="center"/>
    </xf>
    <xf numFmtId="0" fontId="49" fillId="7" borderId="6" applyNumberFormat="0" applyAlignment="0" applyProtection="0">
      <alignment vertical="center"/>
    </xf>
    <xf numFmtId="0" fontId="49" fillId="7" borderId="6" applyNumberFormat="0" applyAlignment="0" applyProtection="0">
      <alignment vertical="center"/>
    </xf>
    <xf numFmtId="0" fontId="49" fillId="7" borderId="6" applyNumberFormat="0" applyAlignment="0" applyProtection="0">
      <alignment vertical="center"/>
    </xf>
    <xf numFmtId="0" fontId="49" fillId="7" borderId="6" applyNumberFormat="0" applyAlignment="0" applyProtection="0">
      <alignment vertical="center"/>
    </xf>
    <xf numFmtId="0" fontId="49" fillId="7" borderId="6" applyNumberFormat="0" applyAlignment="0" applyProtection="0">
      <alignment vertical="center"/>
    </xf>
    <xf numFmtId="0" fontId="63" fillId="0" borderId="0" applyNumberForma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79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5" fillId="0" borderId="0">
      <alignment vertical="center"/>
    </xf>
    <xf numFmtId="0" fontId="79" fillId="0" borderId="0">
      <alignment vertical="center"/>
    </xf>
    <xf numFmtId="0" fontId="5" fillId="0" borderId="0"/>
    <xf numFmtId="0" fontId="5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9" fillId="0" borderId="219" applyNumberFormat="0" applyFill="0" applyAlignment="0" applyProtection="0">
      <alignment vertical="center"/>
    </xf>
    <xf numFmtId="0" fontId="39" fillId="0" borderId="219" applyNumberFormat="0" applyFill="0" applyAlignment="0" applyProtection="0">
      <alignment vertical="center"/>
    </xf>
    <xf numFmtId="0" fontId="39" fillId="0" borderId="219" applyNumberFormat="0" applyFill="0" applyAlignment="0" applyProtection="0">
      <alignment vertical="center"/>
    </xf>
    <xf numFmtId="0" fontId="39" fillId="0" borderId="219" applyNumberFormat="0" applyFill="0" applyAlignment="0" applyProtection="0">
      <alignment vertical="center"/>
    </xf>
    <xf numFmtId="0" fontId="39" fillId="0" borderId="219" applyNumberFormat="0" applyFill="0" applyAlignment="0" applyProtection="0">
      <alignment vertical="center"/>
    </xf>
    <xf numFmtId="0" fontId="39" fillId="0" borderId="219" applyNumberFormat="0" applyFill="0" applyAlignment="0" applyProtection="0">
      <alignment vertical="center"/>
    </xf>
    <xf numFmtId="0" fontId="39" fillId="0" borderId="219" applyNumberFormat="0" applyFill="0" applyAlignment="0" applyProtection="0">
      <alignment vertical="center"/>
    </xf>
    <xf numFmtId="0" fontId="39" fillId="0" borderId="219" applyNumberFormat="0" applyFill="0" applyAlignment="0" applyProtection="0">
      <alignment vertical="center"/>
    </xf>
    <xf numFmtId="0" fontId="39" fillId="0" borderId="219" applyNumberFormat="0" applyFill="0" applyAlignment="0" applyProtection="0">
      <alignment vertical="center"/>
    </xf>
    <xf numFmtId="0" fontId="39" fillId="0" borderId="219" applyNumberFormat="0" applyFill="0" applyAlignment="0" applyProtection="0">
      <alignment vertical="center"/>
    </xf>
    <xf numFmtId="0" fontId="39" fillId="0" borderId="219" applyNumberFormat="0" applyFill="0" applyAlignment="0" applyProtection="0">
      <alignment vertical="center"/>
    </xf>
    <xf numFmtId="0" fontId="39" fillId="0" borderId="219" applyNumberFormat="0" applyFill="0" applyAlignment="0" applyProtection="0">
      <alignment vertical="center"/>
    </xf>
    <xf numFmtId="0" fontId="39" fillId="0" borderId="219" applyNumberFormat="0" applyFill="0" applyAlignment="0" applyProtection="0">
      <alignment vertical="center"/>
    </xf>
    <xf numFmtId="0" fontId="39" fillId="0" borderId="219" applyNumberFormat="0" applyFill="0" applyAlignment="0" applyProtection="0">
      <alignment vertical="center"/>
    </xf>
    <xf numFmtId="0" fontId="39" fillId="0" borderId="219" applyNumberFormat="0" applyFill="0" applyAlignment="0" applyProtection="0">
      <alignment vertical="center"/>
    </xf>
    <xf numFmtId="0" fontId="39" fillId="0" borderId="219" applyNumberFormat="0" applyFill="0" applyAlignment="0" applyProtection="0">
      <alignment vertical="center"/>
    </xf>
    <xf numFmtId="0" fontId="39" fillId="0" borderId="219" applyNumberFormat="0" applyFill="0" applyAlignment="0" applyProtection="0">
      <alignment vertical="center"/>
    </xf>
    <xf numFmtId="0" fontId="39" fillId="0" borderId="219" applyNumberFormat="0" applyFill="0" applyAlignment="0" applyProtection="0">
      <alignment vertical="center"/>
    </xf>
    <xf numFmtId="0" fontId="39" fillId="0" borderId="219" applyNumberFormat="0" applyFill="0" applyAlignment="0" applyProtection="0">
      <alignment vertical="center"/>
    </xf>
    <xf numFmtId="0" fontId="39" fillId="0" borderId="219" applyNumberFormat="0" applyFill="0" applyAlignment="0" applyProtection="0">
      <alignment vertical="center"/>
    </xf>
    <xf numFmtId="0" fontId="39" fillId="0" borderId="219" applyNumberFormat="0" applyFill="0" applyAlignment="0" applyProtection="0">
      <alignment vertical="center"/>
    </xf>
    <xf numFmtId="0" fontId="39" fillId="0" borderId="219" applyNumberFormat="0" applyFill="0" applyAlignment="0" applyProtection="0">
      <alignment vertical="center"/>
    </xf>
    <xf numFmtId="0" fontId="39" fillId="0" borderId="219" applyNumberFormat="0" applyFill="0" applyAlignment="0" applyProtection="0">
      <alignment vertical="center"/>
    </xf>
    <xf numFmtId="0" fontId="39" fillId="0" borderId="219" applyNumberFormat="0" applyFill="0" applyAlignment="0" applyProtection="0">
      <alignment vertical="center"/>
    </xf>
    <xf numFmtId="0" fontId="39" fillId="0" borderId="219" applyNumberFormat="0" applyFill="0" applyAlignment="0" applyProtection="0">
      <alignment vertical="center"/>
    </xf>
    <xf numFmtId="0" fontId="39" fillId="0" borderId="219" applyNumberFormat="0" applyFill="0" applyAlignment="0" applyProtection="0">
      <alignment vertical="center"/>
    </xf>
    <xf numFmtId="0" fontId="39" fillId="0" borderId="219" applyNumberFormat="0" applyFill="0" applyAlignment="0" applyProtection="0">
      <alignment vertical="center"/>
    </xf>
    <xf numFmtId="0" fontId="39" fillId="0" borderId="219" applyNumberFormat="0" applyFill="0" applyAlignment="0" applyProtection="0">
      <alignment vertical="center"/>
    </xf>
    <xf numFmtId="0" fontId="39" fillId="0" borderId="219" applyNumberFormat="0" applyFill="0" applyAlignment="0" applyProtection="0">
      <alignment vertical="center"/>
    </xf>
    <xf numFmtId="0" fontId="39" fillId="0" borderId="219" applyNumberFormat="0" applyFill="0" applyAlignment="0" applyProtection="0">
      <alignment vertical="center"/>
    </xf>
    <xf numFmtId="0" fontId="39" fillId="0" borderId="219" applyNumberFormat="0" applyFill="0" applyAlignment="0" applyProtection="0">
      <alignment vertical="center"/>
    </xf>
    <xf numFmtId="0" fontId="39" fillId="0" borderId="219" applyNumberFormat="0" applyFill="0" applyAlignment="0" applyProtection="0">
      <alignment vertical="center"/>
    </xf>
    <xf numFmtId="0" fontId="39" fillId="0" borderId="219" applyNumberFormat="0" applyFill="0" applyAlignment="0" applyProtection="0">
      <alignment vertical="center"/>
    </xf>
    <xf numFmtId="0" fontId="39" fillId="0" borderId="219" applyNumberFormat="0" applyFill="0" applyAlignment="0" applyProtection="0">
      <alignment vertical="center"/>
    </xf>
    <xf numFmtId="0" fontId="39" fillId="0" borderId="219" applyNumberFormat="0" applyFill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33" fillId="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5" fillId="0" borderId="223" applyNumberFormat="0" applyFill="0" applyAlignment="0" applyProtection="0">
      <alignment vertical="center"/>
    </xf>
    <xf numFmtId="0" fontId="45" fillId="0" borderId="223" applyNumberFormat="0" applyFill="0" applyAlignment="0" applyProtection="0">
      <alignment vertical="center"/>
    </xf>
    <xf numFmtId="0" fontId="45" fillId="0" borderId="223" applyNumberFormat="0" applyFill="0" applyAlignment="0" applyProtection="0">
      <alignment vertical="center"/>
    </xf>
    <xf numFmtId="0" fontId="45" fillId="0" borderId="223" applyNumberFormat="0" applyFill="0" applyAlignment="0" applyProtection="0">
      <alignment vertical="center"/>
    </xf>
    <xf numFmtId="0" fontId="45" fillId="0" borderId="223" applyNumberFormat="0" applyFill="0" applyAlignment="0" applyProtection="0">
      <alignment vertical="center"/>
    </xf>
    <xf numFmtId="0" fontId="45" fillId="0" borderId="223" applyNumberFormat="0" applyFill="0" applyAlignment="0" applyProtection="0">
      <alignment vertical="center"/>
    </xf>
    <xf numFmtId="0" fontId="45" fillId="0" borderId="223" applyNumberFormat="0" applyFill="0" applyAlignment="0" applyProtection="0">
      <alignment vertical="center"/>
    </xf>
    <xf numFmtId="0" fontId="45" fillId="0" borderId="223" applyNumberFormat="0" applyFill="0" applyAlignment="0" applyProtection="0">
      <alignment vertical="center"/>
    </xf>
    <xf numFmtId="0" fontId="45" fillId="0" borderId="223" applyNumberFormat="0" applyFill="0" applyAlignment="0" applyProtection="0">
      <alignment vertical="center"/>
    </xf>
    <xf numFmtId="0" fontId="45" fillId="0" borderId="223" applyNumberFormat="0" applyFill="0" applyAlignment="0" applyProtection="0">
      <alignment vertical="center"/>
    </xf>
    <xf numFmtId="0" fontId="45" fillId="0" borderId="223" applyNumberFormat="0" applyFill="0" applyAlignment="0" applyProtection="0">
      <alignment vertical="center"/>
    </xf>
    <xf numFmtId="0" fontId="45" fillId="0" borderId="223" applyNumberFormat="0" applyFill="0" applyAlignment="0" applyProtection="0">
      <alignment vertical="center"/>
    </xf>
    <xf numFmtId="0" fontId="45" fillId="0" borderId="223" applyNumberFormat="0" applyFill="0" applyAlignment="0" applyProtection="0">
      <alignment vertical="center"/>
    </xf>
    <xf numFmtId="0" fontId="45" fillId="0" borderId="223" applyNumberFormat="0" applyFill="0" applyAlignment="0" applyProtection="0">
      <alignment vertical="center"/>
    </xf>
    <xf numFmtId="0" fontId="45" fillId="0" borderId="223" applyNumberFormat="0" applyFill="0" applyAlignment="0" applyProtection="0">
      <alignment vertical="center"/>
    </xf>
    <xf numFmtId="0" fontId="45" fillId="0" borderId="223" applyNumberFormat="0" applyFill="0" applyAlignment="0" applyProtection="0">
      <alignment vertical="center"/>
    </xf>
    <xf numFmtId="0" fontId="45" fillId="0" borderId="223" applyNumberFormat="0" applyFill="0" applyAlignment="0" applyProtection="0">
      <alignment vertical="center"/>
    </xf>
    <xf numFmtId="0" fontId="45" fillId="0" borderId="223" applyNumberFormat="0" applyFill="0" applyAlignment="0" applyProtection="0">
      <alignment vertical="center"/>
    </xf>
    <xf numFmtId="0" fontId="45" fillId="0" borderId="223" applyNumberFormat="0" applyFill="0" applyAlignment="0" applyProtection="0">
      <alignment vertical="center"/>
    </xf>
    <xf numFmtId="0" fontId="45" fillId="0" borderId="223" applyNumberFormat="0" applyFill="0" applyAlignment="0" applyProtection="0">
      <alignment vertical="center"/>
    </xf>
    <xf numFmtId="0" fontId="45" fillId="0" borderId="223" applyNumberFormat="0" applyFill="0" applyAlignment="0" applyProtection="0">
      <alignment vertical="center"/>
    </xf>
    <xf numFmtId="0" fontId="45" fillId="0" borderId="223" applyNumberFormat="0" applyFill="0" applyAlignment="0" applyProtection="0">
      <alignment vertical="center"/>
    </xf>
    <xf numFmtId="0" fontId="45" fillId="0" borderId="223" applyNumberFormat="0" applyFill="0" applyAlignment="0" applyProtection="0">
      <alignment vertical="center"/>
    </xf>
    <xf numFmtId="0" fontId="45" fillId="0" borderId="223" applyNumberFormat="0" applyFill="0" applyAlignment="0" applyProtection="0">
      <alignment vertical="center"/>
    </xf>
    <xf numFmtId="0" fontId="45" fillId="0" borderId="223" applyNumberFormat="0" applyFill="0" applyAlignment="0" applyProtection="0">
      <alignment vertical="center"/>
    </xf>
    <xf numFmtId="0" fontId="45" fillId="0" borderId="223" applyNumberFormat="0" applyFill="0" applyAlignment="0" applyProtection="0">
      <alignment vertical="center"/>
    </xf>
    <xf numFmtId="0" fontId="45" fillId="0" borderId="223" applyNumberFormat="0" applyFill="0" applyAlignment="0" applyProtection="0">
      <alignment vertical="center"/>
    </xf>
    <xf numFmtId="0" fontId="45" fillId="0" borderId="223" applyNumberFormat="0" applyFill="0" applyAlignment="0" applyProtection="0">
      <alignment vertical="center"/>
    </xf>
    <xf numFmtId="0" fontId="45" fillId="0" borderId="223" applyNumberFormat="0" applyFill="0" applyAlignment="0" applyProtection="0">
      <alignment vertical="center"/>
    </xf>
    <xf numFmtId="0" fontId="45" fillId="0" borderId="223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5" fillId="0" borderId="223" applyNumberFormat="0" applyFill="0" applyAlignment="0" applyProtection="0">
      <alignment vertical="center"/>
    </xf>
    <xf numFmtId="0" fontId="45" fillId="0" borderId="223" applyNumberFormat="0" applyFill="0" applyAlignment="0" applyProtection="0">
      <alignment vertical="center"/>
    </xf>
    <xf numFmtId="0" fontId="45" fillId="0" borderId="223" applyNumberFormat="0" applyFill="0" applyAlignment="0" applyProtection="0">
      <alignment vertical="center"/>
    </xf>
    <xf numFmtId="0" fontId="45" fillId="0" borderId="223" applyNumberFormat="0" applyFill="0" applyAlignment="0" applyProtection="0">
      <alignment vertical="center"/>
    </xf>
    <xf numFmtId="0" fontId="45" fillId="0" borderId="223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0" borderId="3" applyNumberFormat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5" fillId="22" borderId="4" applyNumberFormat="0" applyFon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1" fillId="23" borderId="6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5" fillId="0" borderId="222" applyNumberFormat="0" applyFill="0" applyAlignment="0" applyProtection="0">
      <alignment vertical="center"/>
    </xf>
    <xf numFmtId="0" fontId="45" fillId="0" borderId="222" applyNumberFormat="0" applyFill="0" applyAlignment="0" applyProtection="0">
      <alignment vertical="center"/>
    </xf>
    <xf numFmtId="0" fontId="45" fillId="0" borderId="222" applyNumberFormat="0" applyFill="0" applyAlignment="0" applyProtection="0">
      <alignment vertical="center"/>
    </xf>
    <xf numFmtId="0" fontId="45" fillId="0" borderId="222" applyNumberFormat="0" applyFill="0" applyAlignment="0" applyProtection="0">
      <alignment vertical="center"/>
    </xf>
    <xf numFmtId="0" fontId="45" fillId="0" borderId="222" applyNumberFormat="0" applyFill="0" applyAlignment="0" applyProtection="0">
      <alignment vertical="center"/>
    </xf>
    <xf numFmtId="0" fontId="45" fillId="0" borderId="222" applyNumberFormat="0" applyFill="0" applyAlignment="0" applyProtection="0">
      <alignment vertical="center"/>
    </xf>
    <xf numFmtId="0" fontId="45" fillId="0" borderId="222" applyNumberFormat="0" applyFill="0" applyAlignment="0" applyProtection="0">
      <alignment vertical="center"/>
    </xf>
    <xf numFmtId="0" fontId="45" fillId="0" borderId="222" applyNumberFormat="0" applyFill="0" applyAlignment="0" applyProtection="0">
      <alignment vertical="center"/>
    </xf>
    <xf numFmtId="0" fontId="45" fillId="0" borderId="222" applyNumberFormat="0" applyFill="0" applyAlignment="0" applyProtection="0">
      <alignment vertical="center"/>
    </xf>
    <xf numFmtId="0" fontId="45" fillId="0" borderId="222" applyNumberFormat="0" applyFill="0" applyAlignment="0" applyProtection="0">
      <alignment vertical="center"/>
    </xf>
    <xf numFmtId="0" fontId="45" fillId="0" borderId="222" applyNumberFormat="0" applyFill="0" applyAlignment="0" applyProtection="0">
      <alignment vertical="center"/>
    </xf>
    <xf numFmtId="0" fontId="45" fillId="0" borderId="222" applyNumberFormat="0" applyFill="0" applyAlignment="0" applyProtection="0">
      <alignment vertical="center"/>
    </xf>
    <xf numFmtId="0" fontId="45" fillId="0" borderId="222" applyNumberFormat="0" applyFill="0" applyAlignment="0" applyProtection="0">
      <alignment vertical="center"/>
    </xf>
    <xf numFmtId="0" fontId="45" fillId="0" borderId="222" applyNumberFormat="0" applyFill="0" applyAlignment="0" applyProtection="0">
      <alignment vertical="center"/>
    </xf>
    <xf numFmtId="0" fontId="45" fillId="0" borderId="222" applyNumberFormat="0" applyFill="0" applyAlignment="0" applyProtection="0">
      <alignment vertical="center"/>
    </xf>
    <xf numFmtId="0" fontId="45" fillId="0" borderId="222" applyNumberFormat="0" applyFill="0" applyAlignment="0" applyProtection="0">
      <alignment vertical="center"/>
    </xf>
    <xf numFmtId="0" fontId="45" fillId="0" borderId="222" applyNumberFormat="0" applyFill="0" applyAlignment="0" applyProtection="0">
      <alignment vertical="center"/>
    </xf>
    <xf numFmtId="0" fontId="45" fillId="0" borderId="222" applyNumberFormat="0" applyFill="0" applyAlignment="0" applyProtection="0">
      <alignment vertical="center"/>
    </xf>
    <xf numFmtId="0" fontId="45" fillId="0" borderId="222" applyNumberFormat="0" applyFill="0" applyAlignment="0" applyProtection="0">
      <alignment vertical="center"/>
    </xf>
    <xf numFmtId="0" fontId="45" fillId="0" borderId="222" applyNumberFormat="0" applyFill="0" applyAlignment="0" applyProtection="0">
      <alignment vertical="center"/>
    </xf>
    <xf numFmtId="0" fontId="45" fillId="0" borderId="222" applyNumberFormat="0" applyFill="0" applyAlignment="0" applyProtection="0">
      <alignment vertical="center"/>
    </xf>
    <xf numFmtId="0" fontId="45" fillId="0" borderId="222" applyNumberFormat="0" applyFill="0" applyAlignment="0" applyProtection="0">
      <alignment vertical="center"/>
    </xf>
    <xf numFmtId="0" fontId="45" fillId="0" borderId="222" applyNumberFormat="0" applyFill="0" applyAlignment="0" applyProtection="0">
      <alignment vertical="center"/>
    </xf>
    <xf numFmtId="0" fontId="45" fillId="0" borderId="222" applyNumberFormat="0" applyFill="0" applyAlignment="0" applyProtection="0">
      <alignment vertical="center"/>
    </xf>
    <xf numFmtId="0" fontId="45" fillId="0" borderId="222" applyNumberFormat="0" applyFill="0" applyAlignment="0" applyProtection="0">
      <alignment vertical="center"/>
    </xf>
    <xf numFmtId="0" fontId="45" fillId="0" borderId="222" applyNumberFormat="0" applyFill="0" applyAlignment="0" applyProtection="0">
      <alignment vertical="center"/>
    </xf>
    <xf numFmtId="0" fontId="45" fillId="0" borderId="222" applyNumberFormat="0" applyFill="0" applyAlignment="0" applyProtection="0">
      <alignment vertical="center"/>
    </xf>
    <xf numFmtId="0" fontId="45" fillId="0" borderId="222" applyNumberFormat="0" applyFill="0" applyAlignment="0" applyProtection="0">
      <alignment vertical="center"/>
    </xf>
    <xf numFmtId="0" fontId="45" fillId="0" borderId="222" applyNumberFormat="0" applyFill="0" applyAlignment="0" applyProtection="0">
      <alignment vertical="center"/>
    </xf>
    <xf numFmtId="0" fontId="45" fillId="0" borderId="222" applyNumberFormat="0" applyFill="0" applyAlignment="0" applyProtection="0">
      <alignment vertical="center"/>
    </xf>
    <xf numFmtId="0" fontId="45" fillId="0" borderId="222" applyNumberFormat="0" applyFill="0" applyAlignment="0" applyProtection="0">
      <alignment vertical="center"/>
    </xf>
    <xf numFmtId="0" fontId="45" fillId="0" borderId="222" applyNumberFormat="0" applyFill="0" applyAlignment="0" applyProtection="0">
      <alignment vertical="center"/>
    </xf>
    <xf numFmtId="0" fontId="45" fillId="0" borderId="222" applyNumberFormat="0" applyFill="0" applyAlignment="0" applyProtection="0">
      <alignment vertical="center"/>
    </xf>
    <xf numFmtId="0" fontId="45" fillId="0" borderId="222" applyNumberFormat="0" applyFill="0" applyAlignment="0" applyProtection="0">
      <alignment vertical="center"/>
    </xf>
    <xf numFmtId="0" fontId="45" fillId="0" borderId="222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7" fillId="23" borderId="11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7" borderId="6" applyNumberFormat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22" borderId="238" applyNumberFormat="0" applyFont="0" applyAlignment="0" applyProtection="0">
      <alignment vertical="center"/>
    </xf>
    <xf numFmtId="0" fontId="33" fillId="22" borderId="238" applyNumberFormat="0" applyFont="0" applyAlignment="0" applyProtection="0">
      <alignment vertical="center"/>
    </xf>
    <xf numFmtId="0" fontId="33" fillId="22" borderId="238" applyNumberFormat="0" applyFont="0" applyAlignment="0" applyProtection="0">
      <alignment vertical="center"/>
    </xf>
    <xf numFmtId="0" fontId="33" fillId="22" borderId="238" applyNumberFormat="0" applyFont="0" applyAlignment="0" applyProtection="0">
      <alignment vertical="center"/>
    </xf>
    <xf numFmtId="0" fontId="33" fillId="22" borderId="238" applyNumberFormat="0" applyFont="0" applyAlignment="0" applyProtection="0">
      <alignment vertical="center"/>
    </xf>
    <xf numFmtId="0" fontId="33" fillId="22" borderId="238" applyNumberFormat="0" applyFont="0" applyAlignment="0" applyProtection="0">
      <alignment vertical="center"/>
    </xf>
    <xf numFmtId="0" fontId="33" fillId="22" borderId="238" applyNumberFormat="0" applyFont="0" applyAlignment="0" applyProtection="0">
      <alignment vertical="center"/>
    </xf>
    <xf numFmtId="0" fontId="33" fillId="22" borderId="238" applyNumberFormat="0" applyFont="0" applyAlignment="0" applyProtection="0">
      <alignment vertical="center"/>
    </xf>
    <xf numFmtId="0" fontId="33" fillId="22" borderId="238" applyNumberFormat="0" applyFont="0" applyAlignment="0" applyProtection="0">
      <alignment vertical="center"/>
    </xf>
    <xf numFmtId="0" fontId="33" fillId="22" borderId="238" applyNumberFormat="0" applyFont="0" applyAlignment="0" applyProtection="0">
      <alignment vertical="center"/>
    </xf>
    <xf numFmtId="0" fontId="33" fillId="22" borderId="238" applyNumberFormat="0" applyFont="0" applyAlignment="0" applyProtection="0">
      <alignment vertical="center"/>
    </xf>
    <xf numFmtId="0" fontId="33" fillId="22" borderId="238" applyNumberFormat="0" applyFont="0" applyAlignment="0" applyProtection="0">
      <alignment vertical="center"/>
    </xf>
    <xf numFmtId="0" fontId="33" fillId="22" borderId="238" applyNumberFormat="0" applyFont="0" applyAlignment="0" applyProtection="0">
      <alignment vertical="center"/>
    </xf>
    <xf numFmtId="0" fontId="33" fillId="22" borderId="238" applyNumberFormat="0" applyFont="0" applyAlignment="0" applyProtection="0">
      <alignment vertical="center"/>
    </xf>
    <xf numFmtId="0" fontId="33" fillId="22" borderId="238" applyNumberFormat="0" applyFont="0" applyAlignment="0" applyProtection="0">
      <alignment vertical="center"/>
    </xf>
    <xf numFmtId="0" fontId="33" fillId="22" borderId="238" applyNumberFormat="0" applyFont="0" applyAlignment="0" applyProtection="0">
      <alignment vertical="center"/>
    </xf>
    <xf numFmtId="0" fontId="33" fillId="22" borderId="238" applyNumberFormat="0" applyFont="0" applyAlignment="0" applyProtection="0">
      <alignment vertical="center"/>
    </xf>
    <xf numFmtId="0" fontId="33" fillId="22" borderId="238" applyNumberFormat="0" applyFont="0" applyAlignment="0" applyProtection="0">
      <alignment vertical="center"/>
    </xf>
    <xf numFmtId="0" fontId="33" fillId="22" borderId="238" applyNumberFormat="0" applyFont="0" applyAlignment="0" applyProtection="0">
      <alignment vertical="center"/>
    </xf>
    <xf numFmtId="0" fontId="33" fillId="22" borderId="238" applyNumberFormat="0" applyFont="0" applyAlignment="0" applyProtection="0">
      <alignment vertical="center"/>
    </xf>
    <xf numFmtId="0" fontId="33" fillId="22" borderId="238" applyNumberFormat="0" applyFont="0" applyAlignment="0" applyProtection="0">
      <alignment vertical="center"/>
    </xf>
    <xf numFmtId="0" fontId="33" fillId="22" borderId="238" applyNumberFormat="0" applyFont="0" applyAlignment="0" applyProtection="0">
      <alignment vertical="center"/>
    </xf>
    <xf numFmtId="0" fontId="33" fillId="22" borderId="238" applyNumberFormat="0" applyFont="0" applyAlignment="0" applyProtection="0">
      <alignment vertical="center"/>
    </xf>
    <xf numFmtId="0" fontId="33" fillId="22" borderId="238" applyNumberFormat="0" applyFont="0" applyAlignment="0" applyProtection="0">
      <alignment vertical="center"/>
    </xf>
    <xf numFmtId="0" fontId="33" fillId="22" borderId="238" applyNumberFormat="0" applyFont="0" applyAlignment="0" applyProtection="0">
      <alignment vertical="center"/>
    </xf>
    <xf numFmtId="0" fontId="33" fillId="22" borderId="238" applyNumberFormat="0" applyFont="0" applyAlignment="0" applyProtection="0">
      <alignment vertical="center"/>
    </xf>
    <xf numFmtId="0" fontId="33" fillId="22" borderId="238" applyNumberFormat="0" applyFont="0" applyAlignment="0" applyProtection="0">
      <alignment vertical="center"/>
    </xf>
    <xf numFmtId="0" fontId="33" fillId="22" borderId="238" applyNumberFormat="0" applyFont="0" applyAlignment="0" applyProtection="0">
      <alignment vertical="center"/>
    </xf>
    <xf numFmtId="0" fontId="33" fillId="22" borderId="238" applyNumberFormat="0" applyFont="0" applyAlignment="0" applyProtection="0">
      <alignment vertical="center"/>
    </xf>
    <xf numFmtId="0" fontId="33" fillId="22" borderId="238" applyNumberFormat="0" applyFont="0" applyAlignment="0" applyProtection="0">
      <alignment vertical="center"/>
    </xf>
    <xf numFmtId="0" fontId="33" fillId="22" borderId="238" applyNumberFormat="0" applyFont="0" applyAlignment="0" applyProtection="0">
      <alignment vertical="center"/>
    </xf>
    <xf numFmtId="0" fontId="33" fillId="22" borderId="238" applyNumberFormat="0" applyFont="0" applyAlignment="0" applyProtection="0">
      <alignment vertical="center"/>
    </xf>
    <xf numFmtId="0" fontId="33" fillId="22" borderId="238" applyNumberFormat="0" applyFont="0" applyAlignment="0" applyProtection="0">
      <alignment vertical="center"/>
    </xf>
    <xf numFmtId="0" fontId="33" fillId="22" borderId="238" applyNumberFormat="0" applyFont="0" applyAlignment="0" applyProtection="0">
      <alignment vertical="center"/>
    </xf>
    <xf numFmtId="0" fontId="33" fillId="22" borderId="238" applyNumberFormat="0" applyFont="0" applyAlignment="0" applyProtection="0">
      <alignment vertical="center"/>
    </xf>
    <xf numFmtId="0" fontId="41" fillId="23" borderId="239" applyNumberFormat="0" applyAlignment="0" applyProtection="0">
      <alignment vertical="center"/>
    </xf>
    <xf numFmtId="0" fontId="41" fillId="23" borderId="239" applyNumberFormat="0" applyAlignment="0" applyProtection="0">
      <alignment vertical="center"/>
    </xf>
    <xf numFmtId="0" fontId="41" fillId="23" borderId="239" applyNumberFormat="0" applyAlignment="0" applyProtection="0">
      <alignment vertical="center"/>
    </xf>
    <xf numFmtId="0" fontId="41" fillId="23" borderId="239" applyNumberFormat="0" applyAlignment="0" applyProtection="0">
      <alignment vertical="center"/>
    </xf>
    <xf numFmtId="0" fontId="41" fillId="23" borderId="239" applyNumberFormat="0" applyAlignment="0" applyProtection="0">
      <alignment vertical="center"/>
    </xf>
    <xf numFmtId="0" fontId="41" fillId="23" borderId="239" applyNumberFormat="0" applyAlignment="0" applyProtection="0">
      <alignment vertical="center"/>
    </xf>
    <xf numFmtId="0" fontId="41" fillId="23" borderId="239" applyNumberFormat="0" applyAlignment="0" applyProtection="0">
      <alignment vertical="center"/>
    </xf>
    <xf numFmtId="0" fontId="41" fillId="23" borderId="239" applyNumberFormat="0" applyAlignment="0" applyProtection="0">
      <alignment vertical="center"/>
    </xf>
    <xf numFmtId="0" fontId="41" fillId="23" borderId="239" applyNumberFormat="0" applyAlignment="0" applyProtection="0">
      <alignment vertical="center"/>
    </xf>
    <xf numFmtId="0" fontId="41" fillId="23" borderId="239" applyNumberFormat="0" applyAlignment="0" applyProtection="0">
      <alignment vertical="center"/>
    </xf>
    <xf numFmtId="0" fontId="41" fillId="23" borderId="239" applyNumberFormat="0" applyAlignment="0" applyProtection="0">
      <alignment vertical="center"/>
    </xf>
    <xf numFmtId="0" fontId="41" fillId="23" borderId="239" applyNumberFormat="0" applyAlignment="0" applyProtection="0">
      <alignment vertical="center"/>
    </xf>
    <xf numFmtId="0" fontId="41" fillId="23" borderId="239" applyNumberFormat="0" applyAlignment="0" applyProtection="0">
      <alignment vertical="center"/>
    </xf>
    <xf numFmtId="0" fontId="41" fillId="23" borderId="239" applyNumberFormat="0" applyAlignment="0" applyProtection="0">
      <alignment vertical="center"/>
    </xf>
    <xf numFmtId="0" fontId="41" fillId="23" borderId="239" applyNumberFormat="0" applyAlignment="0" applyProtection="0">
      <alignment vertical="center"/>
    </xf>
    <xf numFmtId="0" fontId="41" fillId="23" borderId="239" applyNumberFormat="0" applyAlignment="0" applyProtection="0">
      <alignment vertical="center"/>
    </xf>
    <xf numFmtId="0" fontId="41" fillId="23" borderId="239" applyNumberFormat="0" applyAlignment="0" applyProtection="0">
      <alignment vertical="center"/>
    </xf>
    <xf numFmtId="0" fontId="41" fillId="23" borderId="239" applyNumberFormat="0" applyAlignment="0" applyProtection="0">
      <alignment vertical="center"/>
    </xf>
    <xf numFmtId="0" fontId="41" fillId="23" borderId="239" applyNumberFormat="0" applyAlignment="0" applyProtection="0">
      <alignment vertical="center"/>
    </xf>
    <xf numFmtId="0" fontId="41" fillId="23" borderId="239" applyNumberFormat="0" applyAlignment="0" applyProtection="0">
      <alignment vertical="center"/>
    </xf>
    <xf numFmtId="0" fontId="41" fillId="23" borderId="239" applyNumberFormat="0" applyAlignment="0" applyProtection="0">
      <alignment vertical="center"/>
    </xf>
    <xf numFmtId="0" fontId="41" fillId="23" borderId="239" applyNumberFormat="0" applyAlignment="0" applyProtection="0">
      <alignment vertical="center"/>
    </xf>
    <xf numFmtId="0" fontId="41" fillId="23" borderId="239" applyNumberFormat="0" applyAlignment="0" applyProtection="0">
      <alignment vertical="center"/>
    </xf>
    <xf numFmtId="0" fontId="41" fillId="23" borderId="239" applyNumberFormat="0" applyAlignment="0" applyProtection="0">
      <alignment vertical="center"/>
    </xf>
    <xf numFmtId="0" fontId="41" fillId="23" borderId="239" applyNumberFormat="0" applyAlignment="0" applyProtection="0">
      <alignment vertical="center"/>
    </xf>
    <xf numFmtId="0" fontId="41" fillId="23" borderId="239" applyNumberFormat="0" applyAlignment="0" applyProtection="0">
      <alignment vertical="center"/>
    </xf>
    <xf numFmtId="0" fontId="41" fillId="23" borderId="239" applyNumberFormat="0" applyAlignment="0" applyProtection="0">
      <alignment vertical="center"/>
    </xf>
    <xf numFmtId="0" fontId="41" fillId="23" borderId="239" applyNumberFormat="0" applyAlignment="0" applyProtection="0">
      <alignment vertical="center"/>
    </xf>
    <xf numFmtId="0" fontId="41" fillId="23" borderId="239" applyNumberFormat="0" applyAlignment="0" applyProtection="0">
      <alignment vertical="center"/>
    </xf>
    <xf numFmtId="0" fontId="41" fillId="23" borderId="239" applyNumberFormat="0" applyAlignment="0" applyProtection="0">
      <alignment vertical="center"/>
    </xf>
    <xf numFmtId="0" fontId="41" fillId="23" borderId="239" applyNumberFormat="0" applyAlignment="0" applyProtection="0">
      <alignment vertical="center"/>
    </xf>
    <xf numFmtId="0" fontId="41" fillId="23" borderId="239" applyNumberFormat="0" applyAlignment="0" applyProtection="0">
      <alignment vertical="center"/>
    </xf>
    <xf numFmtId="0" fontId="41" fillId="23" borderId="239" applyNumberFormat="0" applyAlignment="0" applyProtection="0">
      <alignment vertical="center"/>
    </xf>
    <xf numFmtId="0" fontId="41" fillId="23" borderId="239" applyNumberFormat="0" applyAlignment="0" applyProtection="0">
      <alignment vertical="center"/>
    </xf>
    <xf numFmtId="0" fontId="41" fillId="23" borderId="239" applyNumberFormat="0" applyAlignment="0" applyProtection="0">
      <alignment vertical="center"/>
    </xf>
    <xf numFmtId="0" fontId="46" fillId="0" borderId="240" applyNumberFormat="0" applyFill="0" applyAlignment="0" applyProtection="0">
      <alignment vertical="center"/>
    </xf>
    <xf numFmtId="0" fontId="46" fillId="0" borderId="240" applyNumberFormat="0" applyFill="0" applyAlignment="0" applyProtection="0">
      <alignment vertical="center"/>
    </xf>
    <xf numFmtId="0" fontId="46" fillId="0" borderId="240" applyNumberFormat="0" applyFill="0" applyAlignment="0" applyProtection="0">
      <alignment vertical="center"/>
    </xf>
    <xf numFmtId="0" fontId="46" fillId="0" borderId="240" applyNumberFormat="0" applyFill="0" applyAlignment="0" applyProtection="0">
      <alignment vertical="center"/>
    </xf>
    <xf numFmtId="0" fontId="46" fillId="0" borderId="240" applyNumberFormat="0" applyFill="0" applyAlignment="0" applyProtection="0">
      <alignment vertical="center"/>
    </xf>
    <xf numFmtId="0" fontId="46" fillId="0" borderId="240" applyNumberFormat="0" applyFill="0" applyAlignment="0" applyProtection="0">
      <alignment vertical="center"/>
    </xf>
    <xf numFmtId="0" fontId="46" fillId="0" borderId="240" applyNumberFormat="0" applyFill="0" applyAlignment="0" applyProtection="0">
      <alignment vertical="center"/>
    </xf>
    <xf numFmtId="0" fontId="46" fillId="0" borderId="240" applyNumberFormat="0" applyFill="0" applyAlignment="0" applyProtection="0">
      <alignment vertical="center"/>
    </xf>
    <xf numFmtId="0" fontId="46" fillId="0" borderId="240" applyNumberFormat="0" applyFill="0" applyAlignment="0" applyProtection="0">
      <alignment vertical="center"/>
    </xf>
    <xf numFmtId="0" fontId="46" fillId="0" borderId="240" applyNumberFormat="0" applyFill="0" applyAlignment="0" applyProtection="0">
      <alignment vertical="center"/>
    </xf>
    <xf numFmtId="0" fontId="46" fillId="0" borderId="240" applyNumberFormat="0" applyFill="0" applyAlignment="0" applyProtection="0">
      <alignment vertical="center"/>
    </xf>
    <xf numFmtId="0" fontId="46" fillId="0" borderId="240" applyNumberFormat="0" applyFill="0" applyAlignment="0" applyProtection="0">
      <alignment vertical="center"/>
    </xf>
    <xf numFmtId="0" fontId="46" fillId="0" borderId="240" applyNumberFormat="0" applyFill="0" applyAlignment="0" applyProtection="0">
      <alignment vertical="center"/>
    </xf>
    <xf numFmtId="0" fontId="46" fillId="0" borderId="240" applyNumberFormat="0" applyFill="0" applyAlignment="0" applyProtection="0">
      <alignment vertical="center"/>
    </xf>
    <xf numFmtId="0" fontId="46" fillId="0" borderId="240" applyNumberFormat="0" applyFill="0" applyAlignment="0" applyProtection="0">
      <alignment vertical="center"/>
    </xf>
    <xf numFmtId="0" fontId="46" fillId="0" borderId="240" applyNumberFormat="0" applyFill="0" applyAlignment="0" applyProtection="0">
      <alignment vertical="center"/>
    </xf>
    <xf numFmtId="0" fontId="46" fillId="0" borderId="240" applyNumberFormat="0" applyFill="0" applyAlignment="0" applyProtection="0">
      <alignment vertical="center"/>
    </xf>
    <xf numFmtId="0" fontId="46" fillId="0" borderId="240" applyNumberFormat="0" applyFill="0" applyAlignment="0" applyProtection="0">
      <alignment vertical="center"/>
    </xf>
    <xf numFmtId="0" fontId="46" fillId="0" borderId="240" applyNumberFormat="0" applyFill="0" applyAlignment="0" applyProtection="0">
      <alignment vertical="center"/>
    </xf>
    <xf numFmtId="0" fontId="46" fillId="0" borderId="240" applyNumberFormat="0" applyFill="0" applyAlignment="0" applyProtection="0">
      <alignment vertical="center"/>
    </xf>
    <xf numFmtId="0" fontId="46" fillId="0" borderId="240" applyNumberFormat="0" applyFill="0" applyAlignment="0" applyProtection="0">
      <alignment vertical="center"/>
    </xf>
    <xf numFmtId="0" fontId="46" fillId="0" borderId="240" applyNumberFormat="0" applyFill="0" applyAlignment="0" applyProtection="0">
      <alignment vertical="center"/>
    </xf>
    <xf numFmtId="0" fontId="46" fillId="0" borderId="240" applyNumberFormat="0" applyFill="0" applyAlignment="0" applyProtection="0">
      <alignment vertical="center"/>
    </xf>
    <xf numFmtId="0" fontId="46" fillId="0" borderId="240" applyNumberFormat="0" applyFill="0" applyAlignment="0" applyProtection="0">
      <alignment vertical="center"/>
    </xf>
    <xf numFmtId="0" fontId="46" fillId="0" borderId="240" applyNumberFormat="0" applyFill="0" applyAlignment="0" applyProtection="0">
      <alignment vertical="center"/>
    </xf>
    <xf numFmtId="0" fontId="46" fillId="0" borderId="240" applyNumberFormat="0" applyFill="0" applyAlignment="0" applyProtection="0">
      <alignment vertical="center"/>
    </xf>
    <xf numFmtId="0" fontId="46" fillId="0" borderId="240" applyNumberFormat="0" applyFill="0" applyAlignment="0" applyProtection="0">
      <alignment vertical="center"/>
    </xf>
    <xf numFmtId="0" fontId="46" fillId="0" borderId="240" applyNumberFormat="0" applyFill="0" applyAlignment="0" applyProtection="0">
      <alignment vertical="center"/>
    </xf>
    <xf numFmtId="0" fontId="46" fillId="0" borderId="240" applyNumberFormat="0" applyFill="0" applyAlignment="0" applyProtection="0">
      <alignment vertical="center"/>
    </xf>
    <xf numFmtId="0" fontId="46" fillId="0" borderId="240" applyNumberFormat="0" applyFill="0" applyAlignment="0" applyProtection="0">
      <alignment vertical="center"/>
    </xf>
    <xf numFmtId="0" fontId="46" fillId="0" borderId="240" applyNumberFormat="0" applyFill="0" applyAlignment="0" applyProtection="0">
      <alignment vertical="center"/>
    </xf>
    <xf numFmtId="0" fontId="46" fillId="0" borderId="240" applyNumberFormat="0" applyFill="0" applyAlignment="0" applyProtection="0">
      <alignment vertical="center"/>
    </xf>
    <xf numFmtId="0" fontId="46" fillId="0" borderId="240" applyNumberFormat="0" applyFill="0" applyAlignment="0" applyProtection="0">
      <alignment vertical="center"/>
    </xf>
    <xf numFmtId="0" fontId="46" fillId="0" borderId="240" applyNumberFormat="0" applyFill="0" applyAlignment="0" applyProtection="0">
      <alignment vertical="center"/>
    </xf>
    <xf numFmtId="0" fontId="46" fillId="0" borderId="240" applyNumberFormat="0" applyFill="0" applyAlignment="0" applyProtection="0">
      <alignment vertical="center"/>
    </xf>
    <xf numFmtId="0" fontId="47" fillId="23" borderId="241" applyNumberFormat="0" applyAlignment="0" applyProtection="0">
      <alignment vertical="center"/>
    </xf>
    <xf numFmtId="0" fontId="47" fillId="23" borderId="241" applyNumberFormat="0" applyAlignment="0" applyProtection="0">
      <alignment vertical="center"/>
    </xf>
    <xf numFmtId="0" fontId="47" fillId="23" borderId="241" applyNumberFormat="0" applyAlignment="0" applyProtection="0">
      <alignment vertical="center"/>
    </xf>
    <xf numFmtId="0" fontId="47" fillId="23" borderId="241" applyNumberFormat="0" applyAlignment="0" applyProtection="0">
      <alignment vertical="center"/>
    </xf>
    <xf numFmtId="0" fontId="47" fillId="23" borderId="241" applyNumberFormat="0" applyAlignment="0" applyProtection="0">
      <alignment vertical="center"/>
    </xf>
    <xf numFmtId="0" fontId="47" fillId="23" borderId="241" applyNumberFormat="0" applyAlignment="0" applyProtection="0">
      <alignment vertical="center"/>
    </xf>
    <xf numFmtId="0" fontId="47" fillId="23" borderId="241" applyNumberFormat="0" applyAlignment="0" applyProtection="0">
      <alignment vertical="center"/>
    </xf>
    <xf numFmtId="0" fontId="47" fillId="23" borderId="241" applyNumberFormat="0" applyAlignment="0" applyProtection="0">
      <alignment vertical="center"/>
    </xf>
    <xf numFmtId="0" fontId="47" fillId="23" borderId="241" applyNumberFormat="0" applyAlignment="0" applyProtection="0">
      <alignment vertical="center"/>
    </xf>
    <xf numFmtId="0" fontId="47" fillId="23" borderId="241" applyNumberFormat="0" applyAlignment="0" applyProtection="0">
      <alignment vertical="center"/>
    </xf>
    <xf numFmtId="0" fontId="47" fillId="23" borderId="241" applyNumberFormat="0" applyAlignment="0" applyProtection="0">
      <alignment vertical="center"/>
    </xf>
    <xf numFmtId="0" fontId="47" fillId="23" borderId="241" applyNumberFormat="0" applyAlignment="0" applyProtection="0">
      <alignment vertical="center"/>
    </xf>
    <xf numFmtId="0" fontId="47" fillId="23" borderId="241" applyNumberFormat="0" applyAlignment="0" applyProtection="0">
      <alignment vertical="center"/>
    </xf>
    <xf numFmtId="0" fontId="47" fillId="23" borderId="241" applyNumberFormat="0" applyAlignment="0" applyProtection="0">
      <alignment vertical="center"/>
    </xf>
    <xf numFmtId="0" fontId="47" fillId="23" borderId="241" applyNumberFormat="0" applyAlignment="0" applyProtection="0">
      <alignment vertical="center"/>
    </xf>
    <xf numFmtId="0" fontId="47" fillId="23" borderId="241" applyNumberFormat="0" applyAlignment="0" applyProtection="0">
      <alignment vertical="center"/>
    </xf>
    <xf numFmtId="0" fontId="47" fillId="23" borderId="241" applyNumberFormat="0" applyAlignment="0" applyProtection="0">
      <alignment vertical="center"/>
    </xf>
    <xf numFmtId="0" fontId="47" fillId="23" borderId="241" applyNumberFormat="0" applyAlignment="0" applyProtection="0">
      <alignment vertical="center"/>
    </xf>
    <xf numFmtId="0" fontId="47" fillId="23" borderId="241" applyNumberFormat="0" applyAlignment="0" applyProtection="0">
      <alignment vertical="center"/>
    </xf>
    <xf numFmtId="0" fontId="47" fillId="23" borderId="241" applyNumberFormat="0" applyAlignment="0" applyProtection="0">
      <alignment vertical="center"/>
    </xf>
    <xf numFmtId="0" fontId="47" fillId="23" borderId="241" applyNumberFormat="0" applyAlignment="0" applyProtection="0">
      <alignment vertical="center"/>
    </xf>
    <xf numFmtId="0" fontId="47" fillId="23" borderId="241" applyNumberFormat="0" applyAlignment="0" applyProtection="0">
      <alignment vertical="center"/>
    </xf>
    <xf numFmtId="0" fontId="47" fillId="23" borderId="241" applyNumberFormat="0" applyAlignment="0" applyProtection="0">
      <alignment vertical="center"/>
    </xf>
    <xf numFmtId="0" fontId="47" fillId="23" borderId="241" applyNumberFormat="0" applyAlignment="0" applyProtection="0">
      <alignment vertical="center"/>
    </xf>
    <xf numFmtId="0" fontId="47" fillId="23" borderId="241" applyNumberFormat="0" applyAlignment="0" applyProtection="0">
      <alignment vertical="center"/>
    </xf>
    <xf numFmtId="0" fontId="47" fillId="23" borderId="241" applyNumberFormat="0" applyAlignment="0" applyProtection="0">
      <alignment vertical="center"/>
    </xf>
    <xf numFmtId="0" fontId="47" fillId="23" borderId="241" applyNumberFormat="0" applyAlignment="0" applyProtection="0">
      <alignment vertical="center"/>
    </xf>
    <xf numFmtId="0" fontId="47" fillId="23" borderId="241" applyNumberFormat="0" applyAlignment="0" applyProtection="0">
      <alignment vertical="center"/>
    </xf>
    <xf numFmtId="0" fontId="47" fillId="23" borderId="241" applyNumberFormat="0" applyAlignment="0" applyProtection="0">
      <alignment vertical="center"/>
    </xf>
    <xf numFmtId="0" fontId="47" fillId="23" borderId="241" applyNumberFormat="0" applyAlignment="0" applyProtection="0">
      <alignment vertical="center"/>
    </xf>
    <xf numFmtId="0" fontId="47" fillId="23" borderId="241" applyNumberFormat="0" applyAlignment="0" applyProtection="0">
      <alignment vertical="center"/>
    </xf>
    <xf numFmtId="0" fontId="47" fillId="23" borderId="241" applyNumberFormat="0" applyAlignment="0" applyProtection="0">
      <alignment vertical="center"/>
    </xf>
    <xf numFmtId="0" fontId="47" fillId="23" borderId="241" applyNumberFormat="0" applyAlignment="0" applyProtection="0">
      <alignment vertical="center"/>
    </xf>
    <xf numFmtId="0" fontId="47" fillId="23" borderId="241" applyNumberFormat="0" applyAlignment="0" applyProtection="0">
      <alignment vertical="center"/>
    </xf>
    <xf numFmtId="0" fontId="47" fillId="23" borderId="241" applyNumberFormat="0" applyAlignment="0" applyProtection="0">
      <alignment vertical="center"/>
    </xf>
    <xf numFmtId="0" fontId="49" fillId="7" borderId="239" applyNumberFormat="0" applyAlignment="0" applyProtection="0">
      <alignment vertical="center"/>
    </xf>
    <xf numFmtId="0" fontId="49" fillId="7" borderId="239" applyNumberFormat="0" applyAlignment="0" applyProtection="0">
      <alignment vertical="center"/>
    </xf>
    <xf numFmtId="0" fontId="49" fillId="7" borderId="239" applyNumberFormat="0" applyAlignment="0" applyProtection="0">
      <alignment vertical="center"/>
    </xf>
    <xf numFmtId="0" fontId="49" fillId="7" borderId="239" applyNumberFormat="0" applyAlignment="0" applyProtection="0">
      <alignment vertical="center"/>
    </xf>
    <xf numFmtId="0" fontId="49" fillId="7" borderId="239" applyNumberFormat="0" applyAlignment="0" applyProtection="0">
      <alignment vertical="center"/>
    </xf>
    <xf numFmtId="0" fontId="49" fillId="7" borderId="239" applyNumberFormat="0" applyAlignment="0" applyProtection="0">
      <alignment vertical="center"/>
    </xf>
    <xf numFmtId="0" fontId="49" fillId="7" borderId="239" applyNumberFormat="0" applyAlignment="0" applyProtection="0">
      <alignment vertical="center"/>
    </xf>
    <xf numFmtId="0" fontId="49" fillId="7" borderId="239" applyNumberFormat="0" applyAlignment="0" applyProtection="0">
      <alignment vertical="center"/>
    </xf>
    <xf numFmtId="0" fontId="49" fillId="7" borderId="239" applyNumberFormat="0" applyAlignment="0" applyProtection="0">
      <alignment vertical="center"/>
    </xf>
    <xf numFmtId="0" fontId="49" fillId="7" borderId="239" applyNumberFormat="0" applyAlignment="0" applyProtection="0">
      <alignment vertical="center"/>
    </xf>
    <xf numFmtId="0" fontId="49" fillId="7" borderId="239" applyNumberFormat="0" applyAlignment="0" applyProtection="0">
      <alignment vertical="center"/>
    </xf>
    <xf numFmtId="0" fontId="49" fillId="7" borderId="239" applyNumberFormat="0" applyAlignment="0" applyProtection="0">
      <alignment vertical="center"/>
    </xf>
    <xf numFmtId="0" fontId="49" fillId="7" borderId="239" applyNumberFormat="0" applyAlignment="0" applyProtection="0">
      <alignment vertical="center"/>
    </xf>
    <xf numFmtId="0" fontId="49" fillId="7" borderId="239" applyNumberFormat="0" applyAlignment="0" applyProtection="0">
      <alignment vertical="center"/>
    </xf>
    <xf numFmtId="0" fontId="49" fillId="7" borderId="239" applyNumberFormat="0" applyAlignment="0" applyProtection="0">
      <alignment vertical="center"/>
    </xf>
    <xf numFmtId="0" fontId="49" fillId="7" borderId="239" applyNumberFormat="0" applyAlignment="0" applyProtection="0">
      <alignment vertical="center"/>
    </xf>
    <xf numFmtId="0" fontId="49" fillId="7" borderId="239" applyNumberFormat="0" applyAlignment="0" applyProtection="0">
      <alignment vertical="center"/>
    </xf>
    <xf numFmtId="0" fontId="49" fillId="7" borderId="239" applyNumberFormat="0" applyAlignment="0" applyProtection="0">
      <alignment vertical="center"/>
    </xf>
    <xf numFmtId="0" fontId="49" fillId="7" borderId="239" applyNumberFormat="0" applyAlignment="0" applyProtection="0">
      <alignment vertical="center"/>
    </xf>
    <xf numFmtId="0" fontId="49" fillId="7" borderId="239" applyNumberFormat="0" applyAlignment="0" applyProtection="0">
      <alignment vertical="center"/>
    </xf>
    <xf numFmtId="0" fontId="49" fillId="7" borderId="239" applyNumberFormat="0" applyAlignment="0" applyProtection="0">
      <alignment vertical="center"/>
    </xf>
    <xf numFmtId="0" fontId="49" fillId="7" borderId="239" applyNumberFormat="0" applyAlignment="0" applyProtection="0">
      <alignment vertical="center"/>
    </xf>
    <xf numFmtId="0" fontId="49" fillId="7" borderId="239" applyNumberFormat="0" applyAlignment="0" applyProtection="0">
      <alignment vertical="center"/>
    </xf>
    <xf numFmtId="0" fontId="49" fillId="7" borderId="239" applyNumberFormat="0" applyAlignment="0" applyProtection="0">
      <alignment vertical="center"/>
    </xf>
    <xf numFmtId="0" fontId="49" fillId="7" borderId="239" applyNumberFormat="0" applyAlignment="0" applyProtection="0">
      <alignment vertical="center"/>
    </xf>
    <xf numFmtId="0" fontId="49" fillId="7" borderId="239" applyNumberFormat="0" applyAlignment="0" applyProtection="0">
      <alignment vertical="center"/>
    </xf>
    <xf numFmtId="0" fontId="49" fillId="7" borderId="239" applyNumberFormat="0" applyAlignment="0" applyProtection="0">
      <alignment vertical="center"/>
    </xf>
    <xf numFmtId="0" fontId="49" fillId="7" borderId="239" applyNumberFormat="0" applyAlignment="0" applyProtection="0">
      <alignment vertical="center"/>
    </xf>
    <xf numFmtId="0" fontId="49" fillId="7" borderId="239" applyNumberFormat="0" applyAlignment="0" applyProtection="0">
      <alignment vertical="center"/>
    </xf>
    <xf numFmtId="0" fontId="49" fillId="7" borderId="239" applyNumberFormat="0" applyAlignment="0" applyProtection="0">
      <alignment vertical="center"/>
    </xf>
    <xf numFmtId="0" fontId="49" fillId="7" borderId="239" applyNumberFormat="0" applyAlignment="0" applyProtection="0">
      <alignment vertical="center"/>
    </xf>
    <xf numFmtId="0" fontId="49" fillId="7" borderId="239" applyNumberFormat="0" applyAlignment="0" applyProtection="0">
      <alignment vertical="center"/>
    </xf>
    <xf numFmtId="0" fontId="49" fillId="7" borderId="239" applyNumberFormat="0" applyAlignment="0" applyProtection="0">
      <alignment vertical="center"/>
    </xf>
    <xf numFmtId="0" fontId="49" fillId="7" borderId="239" applyNumberFormat="0" applyAlignment="0" applyProtection="0">
      <alignment vertical="center"/>
    </xf>
    <xf numFmtId="0" fontId="49" fillId="7" borderId="239" applyNumberFormat="0" applyAlignment="0" applyProtection="0">
      <alignment vertical="center"/>
    </xf>
    <xf numFmtId="0" fontId="1" fillId="0" borderId="0">
      <alignment vertical="center"/>
    </xf>
  </cellStyleXfs>
  <cellXfs count="1157">
    <xf numFmtId="0" fontId="0" fillId="0" borderId="0" xfId="0">
      <alignment vertical="center"/>
    </xf>
    <xf numFmtId="0" fontId="13" fillId="0" borderId="0" xfId="1528" applyFont="1" applyAlignment="1">
      <alignment vertical="center"/>
    </xf>
    <xf numFmtId="0" fontId="13" fillId="0" borderId="0" xfId="1528" applyFont="1" applyAlignment="1" applyProtection="1">
      <alignment horizontal="center" vertical="center" shrinkToFit="1"/>
      <protection locked="0"/>
    </xf>
    <xf numFmtId="0" fontId="13" fillId="0" borderId="0" xfId="1528" applyFont="1" applyAlignment="1">
      <alignment vertical="center" shrinkToFit="1"/>
    </xf>
    <xf numFmtId="0" fontId="13" fillId="0" borderId="0" xfId="1528" applyFont="1" applyAlignment="1">
      <alignment horizontal="center" vertical="center"/>
    </xf>
    <xf numFmtId="0" fontId="13" fillId="0" borderId="0" xfId="1528" applyFont="1" applyAlignment="1" applyProtection="1">
      <alignment vertical="center"/>
      <protection locked="0"/>
    </xf>
    <xf numFmtId="0" fontId="13" fillId="0" borderId="0" xfId="1528" applyFont="1" applyAlignment="1">
      <alignment horizontal="center" vertical="center" textRotation="255"/>
    </xf>
    <xf numFmtId="0" fontId="13" fillId="0" borderId="0" xfId="1528" applyFont="1" applyAlignment="1" applyProtection="1">
      <alignment horizontal="center" vertical="center" textRotation="255"/>
      <protection locked="0"/>
    </xf>
    <xf numFmtId="0" fontId="9" fillId="0" borderId="0" xfId="1528" applyFont="1" applyAlignment="1">
      <alignment vertical="center" shrinkToFit="1"/>
    </xf>
    <xf numFmtId="176" fontId="12" fillId="0" borderId="0" xfId="1528" applyNumberFormat="1" applyFont="1" applyAlignment="1">
      <alignment horizontal="center" vertical="center"/>
    </xf>
    <xf numFmtId="0" fontId="9" fillId="0" borderId="0" xfId="1528" applyFont="1" applyAlignment="1">
      <alignment vertical="center"/>
    </xf>
    <xf numFmtId="0" fontId="15" fillId="0" borderId="0" xfId="1528" applyFont="1" applyAlignment="1">
      <alignment vertical="center"/>
    </xf>
    <xf numFmtId="0" fontId="13" fillId="0" borderId="0" xfId="1528" applyFont="1" applyAlignment="1">
      <alignment horizontal="center" vertical="center" wrapText="1" shrinkToFit="1"/>
    </xf>
    <xf numFmtId="0" fontId="13" fillId="0" borderId="0" xfId="1528" applyFont="1" applyAlignment="1">
      <alignment vertical="center" wrapText="1" shrinkToFit="1"/>
    </xf>
    <xf numFmtId="38" fontId="9" fillId="0" borderId="0" xfId="1528" applyNumberFormat="1" applyFont="1" applyAlignment="1">
      <alignment horizontal="right" vertical="center" shrinkToFit="1"/>
    </xf>
    <xf numFmtId="38" fontId="13" fillId="0" borderId="0" xfId="1528" applyNumberFormat="1" applyFont="1" applyAlignment="1">
      <alignment horizontal="right" vertical="center" shrinkToFit="1"/>
    </xf>
    <xf numFmtId="176" fontId="12" fillId="0" borderId="0" xfId="1528" applyNumberFormat="1" applyFont="1" applyAlignment="1">
      <alignment horizontal="right" vertical="center" shrinkToFit="1"/>
    </xf>
    <xf numFmtId="0" fontId="14" fillId="0" borderId="0" xfId="1528" applyFont="1" applyAlignment="1">
      <alignment horizontal="center" vertical="center" shrinkToFit="1"/>
    </xf>
    <xf numFmtId="176" fontId="12" fillId="0" borderId="0" xfId="1528" applyNumberFormat="1" applyFont="1" applyAlignment="1">
      <alignment vertical="center"/>
    </xf>
    <xf numFmtId="0" fontId="14" fillId="0" borderId="0" xfId="1528" applyFont="1" applyAlignment="1">
      <alignment vertical="center"/>
    </xf>
    <xf numFmtId="176" fontId="9" fillId="0" borderId="0" xfId="1528" applyNumberFormat="1" applyFont="1" applyAlignment="1">
      <alignment horizontal="right" vertical="center" shrinkToFit="1"/>
    </xf>
    <xf numFmtId="0" fontId="14" fillId="0" borderId="0" xfId="1527" applyFont="1" applyAlignment="1">
      <alignment horizontal="center"/>
    </xf>
    <xf numFmtId="0" fontId="13" fillId="0" borderId="0" xfId="1527" applyFont="1" applyAlignment="1">
      <alignment horizontal="center"/>
    </xf>
    <xf numFmtId="0" fontId="13" fillId="0" borderId="12" xfId="1527" applyFont="1" applyBorder="1"/>
    <xf numFmtId="0" fontId="13" fillId="0" borderId="12" xfId="1527" applyFont="1" applyBorder="1" applyAlignment="1">
      <alignment horizontal="center"/>
    </xf>
    <xf numFmtId="0" fontId="13" fillId="0" borderId="0" xfId="1527" applyFont="1"/>
    <xf numFmtId="38" fontId="9" fillId="0" borderId="21" xfId="1528" applyNumberFormat="1" applyFont="1" applyBorder="1" applyAlignment="1">
      <alignment horizontal="right" vertical="center" shrinkToFit="1"/>
    </xf>
    <xf numFmtId="38" fontId="5" fillId="0" borderId="24" xfId="1528" applyNumberFormat="1" applyBorder="1" applyAlignment="1">
      <alignment vertical="center"/>
    </xf>
    <xf numFmtId="38" fontId="5" fillId="0" borderId="0" xfId="1528" applyNumberFormat="1" applyAlignment="1">
      <alignment horizontal="right" vertical="center" shrinkToFit="1"/>
    </xf>
    <xf numFmtId="0" fontId="5" fillId="0" borderId="0" xfId="1528" applyAlignment="1">
      <alignment horizontal="right" vertical="center" shrinkToFit="1"/>
    </xf>
    <xf numFmtId="0" fontId="5" fillId="0" borderId="0" xfId="1528" applyAlignment="1">
      <alignment vertical="center"/>
    </xf>
    <xf numFmtId="0" fontId="5" fillId="0" borderId="0" xfId="1528" applyAlignment="1">
      <alignment vertical="center" shrinkToFit="1"/>
    </xf>
    <xf numFmtId="38" fontId="5" fillId="0" borderId="22" xfId="1162" applyBorder="1">
      <alignment vertical="center"/>
    </xf>
    <xf numFmtId="38" fontId="5" fillId="0" borderId="23" xfId="1162" applyBorder="1">
      <alignment vertical="center"/>
    </xf>
    <xf numFmtId="38" fontId="5" fillId="0" borderId="22" xfId="1162" applyBorder="1" applyAlignment="1">
      <alignment horizontal="right" vertical="center"/>
    </xf>
    <xf numFmtId="38" fontId="5" fillId="0" borderId="23" xfId="1162" applyBorder="1" applyAlignment="1">
      <alignment horizontal="right" vertical="center"/>
    </xf>
    <xf numFmtId="176" fontId="5" fillId="0" borderId="0" xfId="1528" applyNumberFormat="1" applyAlignment="1">
      <alignment horizontal="right" vertical="center" shrinkToFit="1"/>
    </xf>
    <xf numFmtId="176" fontId="9" fillId="0" borderId="31" xfId="1528" applyNumberFormat="1" applyFont="1" applyBorder="1" applyAlignment="1">
      <alignment horizontal="right" vertical="center" shrinkToFit="1"/>
    </xf>
    <xf numFmtId="176" fontId="5" fillId="0" borderId="33" xfId="1528" applyNumberFormat="1" applyBorder="1" applyAlignment="1">
      <alignment horizontal="right" vertical="center"/>
    </xf>
    <xf numFmtId="176" fontId="5" fillId="0" borderId="34" xfId="1528" applyNumberFormat="1" applyBorder="1" applyAlignment="1">
      <alignment horizontal="right" vertical="center"/>
    </xf>
    <xf numFmtId="176" fontId="5" fillId="0" borderId="35" xfId="1528" applyNumberFormat="1" applyBorder="1" applyAlignment="1">
      <alignment horizontal="right" vertical="center"/>
    </xf>
    <xf numFmtId="176" fontId="5" fillId="0" borderId="33" xfId="1528" applyNumberFormat="1" applyBorder="1" applyAlignment="1">
      <alignment horizontal="right" vertical="center" shrinkToFit="1"/>
    </xf>
    <xf numFmtId="176" fontId="5" fillId="0" borderId="34" xfId="1528" applyNumberFormat="1" applyBorder="1" applyAlignment="1">
      <alignment horizontal="right" vertical="center" shrinkToFit="1"/>
    </xf>
    <xf numFmtId="176" fontId="5" fillId="0" borderId="35" xfId="1528" applyNumberFormat="1" applyBorder="1" applyAlignment="1">
      <alignment horizontal="right" vertical="center" shrinkToFit="1"/>
    </xf>
    <xf numFmtId="0" fontId="20" fillId="0" borderId="0" xfId="1528" applyFont="1" applyAlignment="1">
      <alignment vertical="center"/>
    </xf>
    <xf numFmtId="0" fontId="18" fillId="0" borderId="0" xfId="1528" applyFont="1" applyAlignment="1">
      <alignment vertical="center"/>
    </xf>
    <xf numFmtId="0" fontId="22" fillId="0" borderId="0" xfId="1528" applyFont="1" applyAlignment="1">
      <alignment vertical="center"/>
    </xf>
    <xf numFmtId="0" fontId="18" fillId="0" borderId="0" xfId="1528" applyFont="1" applyAlignment="1">
      <alignment vertical="center" shrinkToFit="1"/>
    </xf>
    <xf numFmtId="38" fontId="5" fillId="0" borderId="38" xfId="1528" applyNumberFormat="1" applyBorder="1" applyAlignment="1">
      <alignment vertical="center"/>
    </xf>
    <xf numFmtId="38" fontId="9" fillId="0" borderId="41" xfId="1528" applyNumberFormat="1" applyFont="1" applyBorder="1" applyAlignment="1">
      <alignment vertical="center"/>
    </xf>
    <xf numFmtId="0" fontId="17" fillId="28" borderId="15" xfId="1528" applyFont="1" applyFill="1" applyBorder="1" applyAlignment="1" applyProtection="1">
      <alignment horizontal="center" vertical="center" shrinkToFit="1"/>
      <protection locked="0"/>
    </xf>
    <xf numFmtId="0" fontId="20" fillId="0" borderId="56" xfId="1528" applyFont="1" applyBorder="1" applyAlignment="1">
      <alignment vertical="center" wrapText="1"/>
    </xf>
    <xf numFmtId="0" fontId="20" fillId="0" borderId="57" xfId="1528" applyFont="1" applyBorder="1" applyAlignment="1">
      <alignment vertical="center" wrapText="1"/>
    </xf>
    <xf numFmtId="0" fontId="20" fillId="0" borderId="56" xfId="1528" applyFont="1" applyBorder="1" applyAlignment="1">
      <alignment vertical="center" wrapText="1" shrinkToFit="1"/>
    </xf>
    <xf numFmtId="0" fontId="19" fillId="0" borderId="21" xfId="1528" applyFont="1" applyBorder="1" applyAlignment="1">
      <alignment horizontal="center" vertical="center" shrinkToFit="1"/>
    </xf>
    <xf numFmtId="0" fontId="20" fillId="0" borderId="36" xfId="1528" applyFont="1" applyBorder="1" applyAlignment="1">
      <alignment horizontal="left" vertical="center" wrapText="1" shrinkToFit="1"/>
    </xf>
    <xf numFmtId="0" fontId="20" fillId="0" borderId="56" xfId="1528" applyFont="1" applyBorder="1" applyAlignment="1">
      <alignment horizontal="left" vertical="center" wrapText="1" shrinkToFit="1"/>
    </xf>
    <xf numFmtId="0" fontId="20" fillId="0" borderId="57" xfId="1528" applyFont="1" applyBorder="1" applyAlignment="1">
      <alignment vertical="center" wrapText="1" shrinkToFit="1"/>
    </xf>
    <xf numFmtId="38" fontId="5" fillId="0" borderId="40" xfId="1528" applyNumberFormat="1" applyBorder="1" applyAlignment="1">
      <alignment horizontal="right" vertical="center"/>
    </xf>
    <xf numFmtId="38" fontId="5" fillId="0" borderId="38" xfId="1162" applyBorder="1" applyAlignment="1">
      <alignment horizontal="right" vertical="center"/>
    </xf>
    <xf numFmtId="38" fontId="5" fillId="0" borderId="39" xfId="1162" applyBorder="1" applyAlignment="1">
      <alignment horizontal="right" vertical="center"/>
    </xf>
    <xf numFmtId="38" fontId="9" fillId="0" borderId="41" xfId="1162" applyFont="1" applyBorder="1" applyAlignment="1">
      <alignment horizontal="right" vertical="center"/>
    </xf>
    <xf numFmtId="38" fontId="5" fillId="0" borderId="40" xfId="1162" applyBorder="1">
      <alignment vertical="center"/>
    </xf>
    <xf numFmtId="38" fontId="5" fillId="0" borderId="38" xfId="1162" applyBorder="1">
      <alignment vertical="center"/>
    </xf>
    <xf numFmtId="38" fontId="9" fillId="0" borderId="41" xfId="1162" applyFont="1" applyBorder="1">
      <alignment vertical="center"/>
    </xf>
    <xf numFmtId="0" fontId="18" fillId="0" borderId="1" xfId="1528" applyFont="1" applyBorder="1" applyAlignment="1">
      <alignment horizontal="centerContinuous" vertical="center"/>
    </xf>
    <xf numFmtId="0" fontId="18" fillId="0" borderId="1" xfId="1528" applyFont="1" applyBorder="1" applyAlignment="1">
      <alignment horizontal="centerContinuous" vertical="center" shrinkToFit="1"/>
    </xf>
    <xf numFmtId="0" fontId="5" fillId="0" borderId="0" xfId="1526">
      <alignment vertical="center"/>
    </xf>
    <xf numFmtId="0" fontId="26" fillId="0" borderId="0" xfId="1528" applyFont="1" applyAlignment="1">
      <alignment vertical="center"/>
    </xf>
    <xf numFmtId="0" fontId="18" fillId="0" borderId="0" xfId="1528" applyFont="1" applyAlignment="1">
      <alignment horizontal="centerContinuous" vertical="center"/>
    </xf>
    <xf numFmtId="176" fontId="12" fillId="0" borderId="0" xfId="1162" applyNumberFormat="1" applyFont="1" applyAlignment="1">
      <alignment horizontal="right" vertical="center" shrinkToFit="1"/>
    </xf>
    <xf numFmtId="176" fontId="9" fillId="0" borderId="0" xfId="1162" applyNumberFormat="1" applyFont="1" applyAlignment="1">
      <alignment horizontal="right" vertical="center" shrinkToFit="1"/>
    </xf>
    <xf numFmtId="176" fontId="5" fillId="0" borderId="0" xfId="1162" applyNumberFormat="1" applyAlignment="1">
      <alignment horizontal="right" vertical="center" shrinkToFit="1"/>
    </xf>
    <xf numFmtId="38" fontId="5" fillId="0" borderId="66" xfId="1162" applyBorder="1">
      <alignment vertical="center"/>
    </xf>
    <xf numFmtId="38" fontId="5" fillId="0" borderId="67" xfId="1162" applyBorder="1">
      <alignment vertical="center"/>
    </xf>
    <xf numFmtId="0" fontId="19" fillId="0" borderId="0" xfId="1528" applyFont="1" applyAlignment="1">
      <alignment horizontal="center" vertical="center" shrinkToFit="1"/>
    </xf>
    <xf numFmtId="38" fontId="5" fillId="0" borderId="68" xfId="1162" applyBorder="1" applyAlignment="1">
      <alignment horizontal="right" vertical="center"/>
    </xf>
    <xf numFmtId="38" fontId="5" fillId="0" borderId="65" xfId="1162" applyBorder="1" applyAlignment="1">
      <alignment horizontal="right" vertical="center"/>
    </xf>
    <xf numFmtId="38" fontId="5" fillId="0" borderId="66" xfId="1162" applyBorder="1" applyAlignment="1">
      <alignment horizontal="right" vertical="center"/>
    </xf>
    <xf numFmtId="38" fontId="5" fillId="0" borderId="67" xfId="1162" applyBorder="1" applyAlignment="1">
      <alignment horizontal="right" vertical="center"/>
    </xf>
    <xf numFmtId="0" fontId="13" fillId="0" borderId="72" xfId="1527" applyFont="1" applyBorder="1" applyAlignment="1">
      <alignment horizontal="left"/>
    </xf>
    <xf numFmtId="0" fontId="13" fillId="0" borderId="79" xfId="1527" applyFont="1" applyBorder="1" applyAlignment="1">
      <alignment horizontal="left"/>
    </xf>
    <xf numFmtId="0" fontId="13" fillId="0" borderId="12" xfId="1527" applyFont="1" applyBorder="1" applyAlignment="1">
      <alignment horizontal="left"/>
    </xf>
    <xf numFmtId="0" fontId="13" fillId="0" borderId="80" xfId="1527" applyFont="1" applyBorder="1" applyAlignment="1">
      <alignment horizontal="left"/>
    </xf>
    <xf numFmtId="0" fontId="13" fillId="0" borderId="0" xfId="1527" applyFont="1" applyAlignment="1">
      <alignment horizontal="left"/>
    </xf>
    <xf numFmtId="38" fontId="13" fillId="0" borderId="0" xfId="1162" applyFont="1" applyAlignment="1"/>
    <xf numFmtId="38" fontId="14" fillId="0" borderId="0" xfId="1162" applyFont="1" applyAlignment="1"/>
    <xf numFmtId="0" fontId="17" fillId="0" borderId="0" xfId="1527" applyFont="1" applyAlignment="1">
      <alignment horizontal="center"/>
    </xf>
    <xf numFmtId="0" fontId="13" fillId="0" borderId="0" xfId="1527" applyFont="1" applyAlignment="1">
      <alignment horizontal="right"/>
    </xf>
    <xf numFmtId="0" fontId="13" fillId="0" borderId="72" xfId="1527" applyFont="1" applyBorder="1" applyAlignment="1">
      <alignment horizontal="center"/>
    </xf>
    <xf numFmtId="38" fontId="13" fillId="0" borderId="0" xfId="1527" applyNumberFormat="1" applyFont="1"/>
    <xf numFmtId="38" fontId="5" fillId="0" borderId="81" xfId="1162" applyBorder="1" applyAlignment="1">
      <alignment horizontal="right" vertical="center"/>
    </xf>
    <xf numFmtId="0" fontId="13" fillId="0" borderId="0" xfId="1528" applyFont="1" applyAlignment="1">
      <alignment horizontal="centerContinuous" vertical="center" wrapText="1"/>
    </xf>
    <xf numFmtId="0" fontId="15" fillId="0" borderId="0" xfId="1528" applyFont="1" applyAlignment="1">
      <alignment horizontal="centerContinuous" vertical="center" wrapText="1"/>
    </xf>
    <xf numFmtId="0" fontId="14" fillId="0" borderId="13" xfId="1527" applyFont="1" applyBorder="1" applyAlignment="1">
      <alignment horizontal="center"/>
    </xf>
    <xf numFmtId="0" fontId="14" fillId="0" borderId="0" xfId="1527" applyFont="1"/>
    <xf numFmtId="0" fontId="20" fillId="0" borderId="85" xfId="1528" applyFont="1" applyBorder="1" applyAlignment="1">
      <alignment vertical="center" wrapText="1"/>
    </xf>
    <xf numFmtId="38" fontId="9" fillId="0" borderId="83" xfId="1162" applyFont="1" applyBorder="1" applyAlignment="1">
      <alignment horizontal="right" vertical="center"/>
    </xf>
    <xf numFmtId="176" fontId="9" fillId="0" borderId="86" xfId="1528" applyNumberFormat="1" applyFont="1" applyBorder="1" applyAlignment="1">
      <alignment horizontal="right" vertical="center" shrinkToFit="1"/>
    </xf>
    <xf numFmtId="176" fontId="9" fillId="0" borderId="86" xfId="1528" applyNumberFormat="1" applyFont="1" applyBorder="1" applyAlignment="1">
      <alignment horizontal="right" vertical="center"/>
    </xf>
    <xf numFmtId="176" fontId="5" fillId="0" borderId="88" xfId="1528" applyNumberFormat="1" applyBorder="1" applyAlignment="1">
      <alignment horizontal="right" vertical="center"/>
    </xf>
    <xf numFmtId="176" fontId="5" fillId="0" borderId="87" xfId="1528" applyNumberFormat="1" applyBorder="1" applyAlignment="1">
      <alignment horizontal="right" vertical="center" shrinkToFit="1"/>
    </xf>
    <xf numFmtId="176" fontId="5" fillId="0" borderId="88" xfId="1528" applyNumberFormat="1" applyBorder="1" applyAlignment="1">
      <alignment horizontal="right" vertical="center" shrinkToFit="1"/>
    </xf>
    <xf numFmtId="176" fontId="5" fillId="0" borderId="31" xfId="1528" applyNumberFormat="1" applyBorder="1" applyAlignment="1">
      <alignment horizontal="right" vertical="center" shrinkToFit="1"/>
    </xf>
    <xf numFmtId="38" fontId="5" fillId="0" borderId="87" xfId="1162" applyBorder="1" applyAlignment="1">
      <alignment horizontal="right" vertical="center" shrinkToFit="1"/>
    </xf>
    <xf numFmtId="38" fontId="5" fillId="0" borderId="88" xfId="1162" applyBorder="1" applyAlignment="1">
      <alignment horizontal="right" vertical="center" shrinkToFit="1"/>
    </xf>
    <xf numFmtId="0" fontId="17" fillId="0" borderId="0" xfId="1527" applyFont="1"/>
    <xf numFmtId="0" fontId="17" fillId="0" borderId="0" xfId="1527" applyFont="1" applyAlignment="1">
      <alignment horizontal="left"/>
    </xf>
    <xf numFmtId="38" fontId="17" fillId="0" borderId="0" xfId="1162" applyFont="1" applyAlignment="1"/>
    <xf numFmtId="38" fontId="5" fillId="0" borderId="81" xfId="1528" applyNumberFormat="1" applyBorder="1" applyAlignment="1">
      <alignment vertical="center"/>
    </xf>
    <xf numFmtId="0" fontId="20" fillId="0" borderId="89" xfId="1528" applyFont="1" applyBorder="1" applyAlignment="1">
      <alignment vertical="center" wrapText="1"/>
    </xf>
    <xf numFmtId="0" fontId="9" fillId="0" borderId="90" xfId="1528" applyFont="1" applyBorder="1" applyAlignment="1" applyProtection="1">
      <alignment horizontal="center" vertical="center" textRotation="255" shrinkToFit="1"/>
      <protection locked="0"/>
    </xf>
    <xf numFmtId="0" fontId="9" fillId="0" borderId="91" xfId="1528" applyFont="1" applyBorder="1" applyAlignment="1" applyProtection="1">
      <alignment horizontal="center" vertical="center" textRotation="255" shrinkToFit="1"/>
      <protection locked="0"/>
    </xf>
    <xf numFmtId="0" fontId="9" fillId="0" borderId="91" xfId="1528" applyFont="1" applyBorder="1" applyAlignment="1" applyProtection="1">
      <alignment horizontal="center" vertical="center" textRotation="255"/>
      <protection locked="0"/>
    </xf>
    <xf numFmtId="0" fontId="9" fillId="0" borderId="96" xfId="1528" applyFont="1" applyBorder="1" applyAlignment="1" applyProtection="1">
      <alignment horizontal="center" vertical="center" textRotation="255"/>
      <protection locked="0"/>
    </xf>
    <xf numFmtId="0" fontId="9" fillId="0" borderId="94" xfId="1528" applyFont="1" applyBorder="1" applyAlignment="1" applyProtection="1">
      <alignment horizontal="center" vertical="center" textRotation="255"/>
      <protection locked="0"/>
    </xf>
    <xf numFmtId="0" fontId="9" fillId="0" borderId="95" xfId="1528" applyFont="1" applyBorder="1" applyAlignment="1" applyProtection="1">
      <alignment vertical="center" textRotation="255" shrinkToFit="1"/>
      <protection locked="0"/>
    </xf>
    <xf numFmtId="0" fontId="9" fillId="0" borderId="90" xfId="1528" applyFont="1" applyBorder="1" applyAlignment="1" applyProtection="1">
      <alignment horizontal="center" vertical="center" textRotation="255"/>
      <protection locked="0"/>
    </xf>
    <xf numFmtId="0" fontId="9" fillId="0" borderId="13" xfId="1528" applyFont="1" applyBorder="1" applyAlignment="1" applyProtection="1">
      <alignment horizontal="center" vertical="center" textRotation="255"/>
      <protection locked="0"/>
    </xf>
    <xf numFmtId="0" fontId="9" fillId="0" borderId="98" xfId="1528" applyFont="1" applyBorder="1" applyAlignment="1" applyProtection="1">
      <alignment horizontal="center" vertical="center" textRotation="255" shrinkToFit="1"/>
      <protection locked="0"/>
    </xf>
    <xf numFmtId="38" fontId="5" fillId="0" borderId="100" xfId="1528" applyNumberFormat="1" applyBorder="1" applyAlignment="1">
      <alignment horizontal="right" vertical="center" shrinkToFit="1"/>
    </xf>
    <xf numFmtId="38" fontId="9" fillId="0" borderId="0" xfId="1162" applyFont="1" applyAlignment="1">
      <alignment horizontal="right" vertical="center"/>
    </xf>
    <xf numFmtId="38" fontId="5" fillId="0" borderId="0" xfId="1162" applyAlignment="1">
      <alignment horizontal="right" vertical="center"/>
    </xf>
    <xf numFmtId="0" fontId="20" fillId="0" borderId="0" xfId="1528" applyFont="1" applyAlignment="1">
      <alignment vertical="center" wrapText="1" shrinkToFit="1"/>
    </xf>
    <xf numFmtId="0" fontId="9" fillId="0" borderId="0" xfId="1528" applyFont="1" applyAlignment="1" applyProtection="1">
      <alignment horizontal="center" vertical="center" textRotation="255"/>
      <protection locked="0"/>
    </xf>
    <xf numFmtId="0" fontId="13" fillId="28" borderId="15" xfId="1528" applyFont="1" applyFill="1" applyBorder="1" applyAlignment="1" applyProtection="1">
      <alignment horizontal="center" vertical="center" shrinkToFit="1"/>
      <protection locked="0"/>
    </xf>
    <xf numFmtId="38" fontId="5" fillId="0" borderId="89" xfId="1162" applyBorder="1" applyAlignment="1">
      <alignment horizontal="right" vertical="center"/>
    </xf>
    <xf numFmtId="38" fontId="5" fillId="0" borderId="21" xfId="1528" applyNumberFormat="1" applyBorder="1" applyAlignment="1">
      <alignment horizontal="right" vertical="center" shrinkToFit="1"/>
    </xf>
    <xf numFmtId="0" fontId="31" fillId="0" borderId="15" xfId="1528" applyFont="1" applyBorder="1" applyAlignment="1" applyProtection="1">
      <alignment horizontal="center" vertical="center" shrinkToFit="1"/>
      <protection locked="0"/>
    </xf>
    <xf numFmtId="38" fontId="5" fillId="0" borderId="90" xfId="1162" applyBorder="1" applyAlignment="1">
      <alignment horizontal="right" vertical="center"/>
    </xf>
    <xf numFmtId="38" fontId="5" fillId="0" borderId="106" xfId="1162" applyBorder="1" applyAlignment="1">
      <alignment horizontal="right" vertical="center"/>
    </xf>
    <xf numFmtId="0" fontId="18" fillId="0" borderId="0" xfId="1528" applyFont="1" applyAlignment="1">
      <alignment horizontal="center" vertical="center"/>
    </xf>
    <xf numFmtId="0" fontId="23" fillId="0" borderId="0" xfId="1528" applyFont="1" applyAlignment="1">
      <alignment vertical="center"/>
    </xf>
    <xf numFmtId="176" fontId="11" fillId="0" borderId="0" xfId="1528" applyNumberFormat="1" applyFont="1" applyAlignment="1">
      <alignment vertical="center" shrinkToFit="1"/>
    </xf>
    <xf numFmtId="176" fontId="5" fillId="0" borderId="0" xfId="1528" applyNumberFormat="1" applyAlignment="1">
      <alignment vertical="center" shrinkToFit="1"/>
    </xf>
    <xf numFmtId="176" fontId="9" fillId="0" borderId="0" xfId="1162" applyNumberFormat="1" applyFont="1" applyAlignment="1">
      <alignment vertical="center" shrinkToFit="1"/>
    </xf>
    <xf numFmtId="0" fontId="13" fillId="0" borderId="22" xfId="1527" applyFont="1" applyBorder="1" applyAlignment="1">
      <alignment horizontal="center" vertical="center"/>
    </xf>
    <xf numFmtId="0" fontId="13" fillId="0" borderId="38" xfId="1527" applyFont="1" applyBorder="1" applyAlignment="1">
      <alignment horizontal="center" vertical="center"/>
    </xf>
    <xf numFmtId="0" fontId="13" fillId="0" borderId="106" xfId="1527" applyFont="1" applyBorder="1" applyAlignment="1">
      <alignment horizontal="center" vertical="center"/>
    </xf>
    <xf numFmtId="38" fontId="13" fillId="0" borderId="108" xfId="1162" applyFont="1" applyBorder="1" applyAlignment="1">
      <alignment horizontal="center" vertical="center"/>
    </xf>
    <xf numFmtId="38" fontId="13" fillId="0" borderId="109" xfId="1162" applyFont="1" applyBorder="1" applyAlignment="1">
      <alignment horizontal="center" vertical="center"/>
    </xf>
    <xf numFmtId="0" fontId="13" fillId="0" borderId="81" xfId="1527" applyFont="1" applyBorder="1" applyAlignment="1">
      <alignment horizontal="center" vertical="center"/>
    </xf>
    <xf numFmtId="0" fontId="13" fillId="0" borderId="113" xfId="1527" applyFont="1" applyBorder="1" applyAlignment="1">
      <alignment horizontal="center" vertical="center"/>
    </xf>
    <xf numFmtId="38" fontId="14" fillId="0" borderId="64" xfId="1162" applyFont="1" applyBorder="1" applyAlignment="1">
      <alignment horizontal="right" vertical="center"/>
    </xf>
    <xf numFmtId="38" fontId="14" fillId="0" borderId="61" xfId="1162" applyFont="1" applyBorder="1" applyAlignment="1">
      <alignment horizontal="right" vertical="center"/>
    </xf>
    <xf numFmtId="38" fontId="14" fillId="0" borderId="62" xfId="1162" applyFont="1" applyBorder="1" applyAlignment="1">
      <alignment horizontal="right" vertical="center"/>
    </xf>
    <xf numFmtId="38" fontId="13" fillId="0" borderId="38" xfId="1162" applyFont="1" applyBorder="1" applyAlignment="1">
      <alignment horizontal="center" vertical="center"/>
    </xf>
    <xf numFmtId="38" fontId="13" fillId="0" borderId="114" xfId="1162" applyFont="1" applyBorder="1" applyAlignment="1">
      <alignment horizontal="center" vertical="center"/>
    </xf>
    <xf numFmtId="38" fontId="13" fillId="0" borderId="38" xfId="1162" applyFont="1" applyBorder="1" applyAlignment="1">
      <alignment horizontal="right" vertical="center"/>
    </xf>
    <xf numFmtId="38" fontId="13" fillId="0" borderId="40" xfId="1162" applyFont="1" applyBorder="1" applyAlignment="1">
      <alignment horizontal="right" vertical="center"/>
    </xf>
    <xf numFmtId="38" fontId="13" fillId="0" borderId="114" xfId="1162" applyFont="1" applyBorder="1" applyAlignment="1">
      <alignment horizontal="right" vertical="center"/>
    </xf>
    <xf numFmtId="38" fontId="14" fillId="0" borderId="110" xfId="1527" applyNumberFormat="1" applyFont="1" applyBorder="1" applyAlignment="1">
      <alignment horizontal="center" vertical="center"/>
    </xf>
    <xf numFmtId="0" fontId="13" fillId="0" borderId="104" xfId="1527" applyFont="1" applyBorder="1" applyAlignment="1">
      <alignment horizontal="center" vertical="center"/>
    </xf>
    <xf numFmtId="38" fontId="14" fillId="0" borderId="60" xfId="1162" applyFont="1" applyBorder="1" applyAlignment="1">
      <alignment horizontal="right" vertical="center"/>
    </xf>
    <xf numFmtId="0" fontId="13" fillId="0" borderId="72" xfId="1527" applyFont="1" applyBorder="1" applyAlignment="1">
      <alignment horizontal="left" vertical="center"/>
    </xf>
    <xf numFmtId="38" fontId="13" fillId="0" borderId="68" xfId="1162" applyFont="1" applyBorder="1" applyAlignment="1">
      <alignment horizontal="center" vertical="center"/>
    </xf>
    <xf numFmtId="38" fontId="13" fillId="0" borderId="116" xfId="1162" applyFont="1" applyBorder="1" applyAlignment="1">
      <alignment horizontal="center" vertical="center"/>
    </xf>
    <xf numFmtId="38" fontId="14" fillId="0" borderId="107" xfId="1527" applyNumberFormat="1" applyFont="1" applyBorder="1" applyAlignment="1">
      <alignment horizontal="center" vertical="center"/>
    </xf>
    <xf numFmtId="0" fontId="13" fillId="0" borderId="56" xfId="1527" applyFont="1" applyBorder="1" applyAlignment="1">
      <alignment horizontal="left" vertical="center"/>
    </xf>
    <xf numFmtId="0" fontId="13" fillId="0" borderId="112" xfId="1527" applyFont="1" applyBorder="1" applyAlignment="1">
      <alignment horizontal="left" vertical="center"/>
    </xf>
    <xf numFmtId="0" fontId="14" fillId="0" borderId="92" xfId="1527" applyFont="1" applyBorder="1" applyAlignment="1">
      <alignment horizontal="center" vertical="center"/>
    </xf>
    <xf numFmtId="38" fontId="14" fillId="0" borderId="95" xfId="1162" applyFont="1" applyBorder="1" applyAlignment="1">
      <alignment horizontal="center" vertical="center"/>
    </xf>
    <xf numFmtId="0" fontId="14" fillId="0" borderId="95" xfId="1527" applyFont="1" applyBorder="1" applyAlignment="1">
      <alignment horizontal="center" vertical="center"/>
    </xf>
    <xf numFmtId="0" fontId="14" fillId="0" borderId="93" xfId="1527" applyFont="1" applyBorder="1" applyAlignment="1">
      <alignment horizontal="center" vertical="center"/>
    </xf>
    <xf numFmtId="0" fontId="13" fillId="0" borderId="57" xfId="1527" applyFont="1" applyBorder="1" applyAlignment="1">
      <alignment horizontal="center" vertical="center"/>
    </xf>
    <xf numFmtId="0" fontId="14" fillId="0" borderId="110" xfId="1527" applyFont="1" applyBorder="1" applyAlignment="1">
      <alignment horizontal="center" vertical="center"/>
    </xf>
    <xf numFmtId="0" fontId="13" fillId="0" borderId="92" xfId="1527" applyFont="1" applyBorder="1" applyAlignment="1">
      <alignment horizontal="left" vertical="center"/>
    </xf>
    <xf numFmtId="0" fontId="7" fillId="0" borderId="89" xfId="0" applyFont="1" applyBorder="1" applyAlignment="1">
      <alignment horizontal="left" vertical="center"/>
    </xf>
    <xf numFmtId="0" fontId="13" fillId="0" borderId="113" xfId="1527" applyFont="1" applyBorder="1" applyAlignment="1">
      <alignment horizontal="left" vertical="center"/>
    </xf>
    <xf numFmtId="0" fontId="9" fillId="0" borderId="0" xfId="1528" applyFont="1" applyAlignment="1">
      <alignment horizontal="centerContinuous" vertical="center" wrapText="1"/>
    </xf>
    <xf numFmtId="0" fontId="9" fillId="0" borderId="15" xfId="1528" applyFont="1" applyBorder="1" applyAlignment="1" applyProtection="1">
      <alignment horizontal="center" vertical="center" shrinkToFit="1"/>
      <protection locked="0"/>
    </xf>
    <xf numFmtId="0" fontId="9" fillId="0" borderId="0" xfId="1528" applyFont="1" applyAlignment="1" applyProtection="1">
      <alignment horizontal="center" vertical="center" shrinkToFit="1"/>
      <protection locked="0"/>
    </xf>
    <xf numFmtId="0" fontId="9" fillId="0" borderId="0" xfId="1528" applyFont="1" applyAlignment="1" applyProtection="1">
      <alignment vertical="center"/>
      <protection locked="0"/>
    </xf>
    <xf numFmtId="0" fontId="9" fillId="0" borderId="0" xfId="1528" applyFont="1" applyAlignment="1" applyProtection="1">
      <alignment vertical="center" shrinkToFit="1"/>
      <protection locked="0"/>
    </xf>
    <xf numFmtId="0" fontId="35" fillId="0" borderId="15" xfId="1528" applyFont="1" applyBorder="1" applyAlignment="1" applyProtection="1">
      <alignment horizontal="center" vertical="center" shrinkToFit="1"/>
      <protection locked="0"/>
    </xf>
    <xf numFmtId="0" fontId="12" fillId="0" borderId="117" xfId="1528" applyFont="1" applyBorder="1" applyAlignment="1" applyProtection="1">
      <alignment horizontal="left" vertical="center"/>
      <protection locked="0"/>
    </xf>
    <xf numFmtId="0" fontId="12" fillId="0" borderId="0" xfId="1528" applyFont="1" applyAlignment="1">
      <alignment horizontal="centerContinuous" vertical="center" shrinkToFit="1"/>
    </xf>
    <xf numFmtId="0" fontId="12" fillId="0" borderId="117" xfId="1528" applyFont="1" applyBorder="1" applyAlignment="1" applyProtection="1">
      <alignment horizontal="center" vertical="center" shrinkToFit="1"/>
      <protection locked="0"/>
    </xf>
    <xf numFmtId="0" fontId="9" fillId="0" borderId="0" xfId="1528" applyFont="1" applyAlignment="1">
      <alignment horizontal="centerContinuous" vertical="center" shrinkToFit="1"/>
    </xf>
    <xf numFmtId="0" fontId="9" fillId="0" borderId="0" xfId="1528" applyFont="1" applyAlignment="1">
      <alignment vertical="center" wrapText="1"/>
    </xf>
    <xf numFmtId="0" fontId="12" fillId="0" borderId="0" xfId="1528" applyFont="1" applyAlignment="1">
      <alignment horizontal="centerContinuous" vertical="center" wrapText="1"/>
    </xf>
    <xf numFmtId="0" fontId="27" fillId="0" borderId="94" xfId="1527" applyFont="1" applyBorder="1" applyAlignment="1">
      <alignment horizontal="center" vertical="center"/>
    </xf>
    <xf numFmtId="0" fontId="27" fillId="0" borderId="98" xfId="1527" applyFont="1" applyBorder="1" applyAlignment="1">
      <alignment horizontal="center" vertical="center"/>
    </xf>
    <xf numFmtId="0" fontId="13" fillId="0" borderId="0" xfId="1527" applyFont="1" applyAlignment="1">
      <alignment horizontal="left" vertical="center"/>
    </xf>
    <xf numFmtId="0" fontId="5" fillId="0" borderId="118" xfId="1528" applyBorder="1" applyAlignment="1">
      <alignment horizontal="centerContinuous" vertical="center"/>
    </xf>
    <xf numFmtId="0" fontId="18" fillId="0" borderId="118" xfId="1528" applyFont="1" applyBorder="1" applyAlignment="1">
      <alignment horizontal="centerContinuous" vertical="center"/>
    </xf>
    <xf numFmtId="0" fontId="18" fillId="0" borderId="119" xfId="1528" applyFont="1" applyBorder="1" applyAlignment="1">
      <alignment horizontal="centerContinuous" vertical="center"/>
    </xf>
    <xf numFmtId="0" fontId="18" fillId="0" borderId="120" xfId="1528" applyFont="1" applyBorder="1" applyAlignment="1">
      <alignment horizontal="centerContinuous" vertical="center"/>
    </xf>
    <xf numFmtId="176" fontId="9" fillId="0" borderId="1" xfId="1528" applyNumberFormat="1" applyFont="1" applyBorder="1" applyAlignment="1">
      <alignment horizontal="right" vertical="center" shrinkToFit="1"/>
    </xf>
    <xf numFmtId="0" fontId="9" fillId="29" borderId="98" xfId="1528" applyFont="1" applyFill="1" applyBorder="1" applyAlignment="1" applyProtection="1">
      <alignment vertical="center" textRotation="255"/>
      <protection locked="0"/>
    </xf>
    <xf numFmtId="38" fontId="9" fillId="29" borderId="46" xfId="1162" applyFont="1" applyFill="1" applyBorder="1">
      <alignment vertical="center"/>
    </xf>
    <xf numFmtId="0" fontId="9" fillId="29" borderId="95" xfId="1528" applyFont="1" applyFill="1" applyBorder="1" applyAlignment="1" applyProtection="1">
      <alignment vertical="center" textRotation="255"/>
      <protection locked="0"/>
    </xf>
    <xf numFmtId="0" fontId="20" fillId="29" borderId="53" xfId="1528" applyFont="1" applyFill="1" applyBorder="1" applyAlignment="1">
      <alignment vertical="center" wrapText="1" shrinkToFit="1"/>
    </xf>
    <xf numFmtId="38" fontId="9" fillId="29" borderId="42" xfId="1162" applyFont="1" applyFill="1" applyBorder="1">
      <alignment vertical="center"/>
    </xf>
    <xf numFmtId="38" fontId="15" fillId="29" borderId="14" xfId="1162" applyFont="1" applyFill="1" applyBorder="1">
      <alignment vertical="center"/>
    </xf>
    <xf numFmtId="0" fontId="9" fillId="29" borderId="95" xfId="1528" applyFont="1" applyFill="1" applyBorder="1" applyAlignment="1" applyProtection="1">
      <alignment horizontal="center" vertical="center" textRotation="255"/>
      <protection locked="0"/>
    </xf>
    <xf numFmtId="38" fontId="9" fillId="29" borderId="42" xfId="1162" applyFont="1" applyFill="1" applyBorder="1" applyAlignment="1">
      <alignment horizontal="right" vertical="center"/>
    </xf>
    <xf numFmtId="0" fontId="20" fillId="29" borderId="36" xfId="1528" applyFont="1" applyFill="1" applyBorder="1" applyAlignment="1">
      <alignment horizontal="left" vertical="center" wrapText="1" shrinkToFit="1"/>
    </xf>
    <xf numFmtId="0" fontId="9" fillId="29" borderId="95" xfId="1528" applyFont="1" applyFill="1" applyBorder="1" applyAlignment="1" applyProtection="1">
      <alignment horizontal="center" vertical="center" textRotation="255" shrinkToFit="1"/>
      <protection locked="0"/>
    </xf>
    <xf numFmtId="0" fontId="9" fillId="29" borderId="95" xfId="1528" applyFont="1" applyFill="1" applyBorder="1" applyAlignment="1" applyProtection="1">
      <alignment vertical="center" textRotation="255" shrinkToFit="1"/>
      <protection locked="0"/>
    </xf>
    <xf numFmtId="0" fontId="20" fillId="29" borderId="36" xfId="1528" applyFont="1" applyFill="1" applyBorder="1" applyAlignment="1">
      <alignment vertical="center" wrapText="1" shrinkToFit="1"/>
    </xf>
    <xf numFmtId="0" fontId="20" fillId="29" borderId="53" xfId="1528" applyFont="1" applyFill="1" applyBorder="1" applyAlignment="1">
      <alignment vertical="center" wrapText="1"/>
    </xf>
    <xf numFmtId="0" fontId="20" fillId="29" borderId="123" xfId="1528" applyFont="1" applyFill="1" applyBorder="1" applyAlignment="1">
      <alignment vertical="center" wrapText="1"/>
    </xf>
    <xf numFmtId="38" fontId="9" fillId="29" borderId="124" xfId="1162" applyFont="1" applyFill="1" applyBorder="1" applyAlignment="1">
      <alignment horizontal="right" vertical="center"/>
    </xf>
    <xf numFmtId="0" fontId="9" fillId="29" borderId="15" xfId="1528" applyFont="1" applyFill="1" applyBorder="1" applyAlignment="1" applyProtection="1">
      <alignment horizontal="center" vertical="center" shrinkToFit="1"/>
      <protection locked="0"/>
    </xf>
    <xf numFmtId="0" fontId="19" fillId="29" borderId="21" xfId="1528" applyFont="1" applyFill="1" applyBorder="1" applyAlignment="1">
      <alignment horizontal="center" vertical="center" shrinkToFit="1"/>
    </xf>
    <xf numFmtId="38" fontId="9" fillId="29" borderId="50" xfId="1528" applyNumberFormat="1" applyFont="1" applyFill="1" applyBorder="1" applyAlignment="1">
      <alignment horizontal="right" vertical="center" shrinkToFit="1"/>
    </xf>
    <xf numFmtId="38" fontId="15" fillId="29" borderId="51" xfId="1528" applyNumberFormat="1" applyFont="1" applyFill="1" applyBorder="1" applyAlignment="1">
      <alignment horizontal="right" vertical="center" shrinkToFit="1"/>
    </xf>
    <xf numFmtId="38" fontId="9" fillId="29" borderId="74" xfId="1162" applyFont="1" applyFill="1" applyBorder="1" applyAlignment="1">
      <alignment horizontal="right" vertical="center"/>
    </xf>
    <xf numFmtId="38" fontId="9" fillId="29" borderId="125" xfId="1162" applyFont="1" applyFill="1" applyBorder="1" applyAlignment="1">
      <alignment horizontal="right" vertical="center"/>
    </xf>
    <xf numFmtId="0" fontId="9" fillId="29" borderId="77" xfId="1528" applyFont="1" applyFill="1" applyBorder="1" applyAlignment="1" applyProtection="1">
      <alignment horizontal="center" vertical="center" textRotation="255"/>
      <protection locked="0"/>
    </xf>
    <xf numFmtId="0" fontId="20" fillId="29" borderId="0" xfId="1528" applyFont="1" applyFill="1" applyAlignment="1">
      <alignment horizontal="left" vertical="center" wrapText="1" shrinkToFit="1"/>
    </xf>
    <xf numFmtId="38" fontId="9" fillId="29" borderId="75" xfId="1162" applyFont="1" applyFill="1" applyBorder="1" applyAlignment="1">
      <alignment horizontal="right" vertical="center"/>
    </xf>
    <xf numFmtId="38" fontId="9" fillId="29" borderId="99" xfId="1528" applyNumberFormat="1" applyFont="1" applyFill="1" applyBorder="1" applyAlignment="1">
      <alignment horizontal="right" vertical="center" shrinkToFit="1"/>
    </xf>
    <xf numFmtId="38" fontId="15" fillId="29" borderId="28" xfId="1528" applyNumberFormat="1" applyFont="1" applyFill="1" applyBorder="1" applyAlignment="1">
      <alignment horizontal="right" vertical="center" shrinkToFit="1"/>
    </xf>
    <xf numFmtId="38" fontId="15" fillId="29" borderId="29" xfId="1528" applyNumberFormat="1" applyFont="1" applyFill="1" applyBorder="1" applyAlignment="1">
      <alignment horizontal="right" vertical="center" shrinkToFit="1"/>
    </xf>
    <xf numFmtId="38" fontId="15" fillId="29" borderId="100" xfId="1528" applyNumberFormat="1" applyFont="1" applyFill="1" applyBorder="1" applyAlignment="1">
      <alignment horizontal="right" vertical="center" shrinkToFit="1"/>
    </xf>
    <xf numFmtId="0" fontId="18" fillId="29" borderId="1" xfId="1528" applyFont="1" applyFill="1" applyBorder="1" applyAlignment="1">
      <alignment horizontal="right" vertical="center"/>
    </xf>
    <xf numFmtId="176" fontId="9" fillId="29" borderId="1" xfId="1528" applyNumberFormat="1" applyFont="1" applyFill="1" applyBorder="1" applyAlignment="1">
      <alignment horizontal="right" vertical="center" shrinkToFit="1"/>
    </xf>
    <xf numFmtId="176" fontId="5" fillId="29" borderId="126" xfId="1528" applyNumberFormat="1" applyFill="1" applyBorder="1" applyAlignment="1">
      <alignment horizontal="right" vertical="center" shrinkToFit="1"/>
    </xf>
    <xf numFmtId="176" fontId="5" fillId="29" borderId="35" xfId="1528" applyNumberFormat="1" applyFill="1" applyBorder="1" applyAlignment="1">
      <alignment horizontal="right" vertical="center" shrinkToFit="1"/>
    </xf>
    <xf numFmtId="176" fontId="5" fillId="29" borderId="127" xfId="1528" applyNumberFormat="1" applyFill="1" applyBorder="1" applyAlignment="1">
      <alignment horizontal="right" vertical="center" shrinkToFit="1"/>
    </xf>
    <xf numFmtId="0" fontId="9" fillId="29" borderId="93" xfId="1528" applyFont="1" applyFill="1" applyBorder="1" applyAlignment="1" applyProtection="1">
      <alignment vertical="center" textRotation="255"/>
      <protection locked="0"/>
    </xf>
    <xf numFmtId="0" fontId="20" fillId="29" borderId="128" xfId="1528" applyFont="1" applyFill="1" applyBorder="1" applyAlignment="1">
      <alignment vertical="center" wrapText="1" shrinkToFit="1"/>
    </xf>
    <xf numFmtId="0" fontId="9" fillId="29" borderId="93" xfId="1528" applyFont="1" applyFill="1" applyBorder="1" applyAlignment="1" applyProtection="1">
      <alignment horizontal="center" vertical="center" textRotation="255"/>
      <protection locked="0"/>
    </xf>
    <xf numFmtId="0" fontId="20" fillId="29" borderId="57" xfId="1528" applyFont="1" applyFill="1" applyBorder="1" applyAlignment="1">
      <alignment vertical="center" wrapText="1" shrinkToFit="1"/>
    </xf>
    <xf numFmtId="38" fontId="15" fillId="29" borderId="66" xfId="1162" applyFont="1" applyFill="1" applyBorder="1" applyAlignment="1">
      <alignment horizontal="right" vertical="center"/>
    </xf>
    <xf numFmtId="0" fontId="13" fillId="29" borderId="15" xfId="1528" applyFont="1" applyFill="1" applyBorder="1" applyAlignment="1" applyProtection="1">
      <alignment horizontal="center" vertical="center" shrinkToFit="1"/>
      <protection locked="0"/>
    </xf>
    <xf numFmtId="38" fontId="15" fillId="29" borderId="30" xfId="1528" applyNumberFormat="1" applyFont="1" applyFill="1" applyBorder="1" applyAlignment="1">
      <alignment horizontal="right" vertical="center" shrinkToFit="1"/>
    </xf>
    <xf numFmtId="178" fontId="14" fillId="0" borderId="115" xfId="1162" applyNumberFormat="1" applyFont="1" applyBorder="1" applyAlignment="1">
      <alignment horizontal="right" vertical="center"/>
    </xf>
    <xf numFmtId="178" fontId="14" fillId="0" borderId="131" xfId="1162" applyNumberFormat="1" applyFont="1" applyBorder="1" applyAlignment="1">
      <alignment horizontal="right" vertical="center"/>
    </xf>
    <xf numFmtId="0" fontId="66" fillId="0" borderId="0" xfId="1528" applyFont="1" applyAlignment="1">
      <alignment vertical="center"/>
    </xf>
    <xf numFmtId="0" fontId="66" fillId="0" borderId="0" xfId="1528" applyFont="1" applyAlignment="1">
      <alignment horizontal="center" vertical="center"/>
    </xf>
    <xf numFmtId="0" fontId="20" fillId="0" borderId="0" xfId="1528" applyFont="1" applyAlignment="1">
      <alignment horizontal="center" vertical="center" wrapText="1" shrinkToFit="1"/>
    </xf>
    <xf numFmtId="0" fontId="14" fillId="0" borderId="79" xfId="1527" applyFont="1" applyBorder="1" applyAlignment="1">
      <alignment horizontal="center"/>
    </xf>
    <xf numFmtId="0" fontId="14" fillId="0" borderId="80" xfId="1527" applyFont="1" applyBorder="1" applyAlignment="1">
      <alignment horizontal="center"/>
    </xf>
    <xf numFmtId="0" fontId="14" fillId="0" borderId="56" xfId="1527" applyFont="1" applyBorder="1" applyAlignment="1">
      <alignment horizontal="center" vertical="center"/>
    </xf>
    <xf numFmtId="0" fontId="14" fillId="0" borderId="112" xfId="1527" applyFont="1" applyBorder="1" applyAlignment="1">
      <alignment horizontal="center" vertical="center"/>
    </xf>
    <xf numFmtId="0" fontId="14" fillId="0" borderId="0" xfId="1527" applyFont="1" applyAlignment="1">
      <alignment horizontal="center" vertical="center"/>
    </xf>
    <xf numFmtId="0" fontId="14" fillId="0" borderId="57" xfId="1527" applyFont="1" applyBorder="1" applyAlignment="1">
      <alignment horizontal="center" vertical="center"/>
    </xf>
    <xf numFmtId="0" fontId="13" fillId="0" borderId="0" xfId="1528" applyFont="1" applyAlignment="1">
      <alignment horizontal="right" vertical="center" wrapText="1"/>
    </xf>
    <xf numFmtId="0" fontId="14" fillId="0" borderId="0" xfId="1528" applyFont="1" applyAlignment="1">
      <alignment horizontal="right"/>
    </xf>
    <xf numFmtId="0" fontId="14" fillId="0" borderId="59" xfId="1527" applyFont="1" applyBorder="1" applyAlignment="1">
      <alignment horizontal="left"/>
    </xf>
    <xf numFmtId="0" fontId="14" fillId="0" borderId="134" xfId="1527" applyFont="1" applyBorder="1" applyAlignment="1">
      <alignment horizontal="center" vertical="center"/>
    </xf>
    <xf numFmtId="0" fontId="13" fillId="0" borderId="97" xfId="1527" applyFont="1" applyBorder="1" applyAlignment="1">
      <alignment horizontal="left" vertical="center"/>
    </xf>
    <xf numFmtId="0" fontId="13" fillId="0" borderId="135" xfId="1527" applyFont="1" applyBorder="1" applyAlignment="1">
      <alignment horizontal="center" vertical="center"/>
    </xf>
    <xf numFmtId="38" fontId="13" fillId="0" borderId="136" xfId="1162" applyFont="1" applyBorder="1" applyAlignment="1">
      <alignment horizontal="right" vertical="center"/>
    </xf>
    <xf numFmtId="38" fontId="13" fillId="0" borderId="78" xfId="1162" applyFont="1" applyBorder="1" applyAlignment="1">
      <alignment horizontal="right" vertical="center"/>
    </xf>
    <xf numFmtId="38" fontId="13" fillId="0" borderId="137" xfId="1162" applyFont="1" applyBorder="1" applyAlignment="1">
      <alignment horizontal="right" vertical="center"/>
    </xf>
    <xf numFmtId="0" fontId="13" fillId="0" borderId="138" xfId="1527" applyFont="1" applyBorder="1" applyAlignment="1">
      <alignment horizontal="center" vertical="center"/>
    </xf>
    <xf numFmtId="0" fontId="14" fillId="0" borderId="138" xfId="1527" applyFont="1" applyBorder="1" applyAlignment="1">
      <alignment horizontal="center" vertical="center"/>
    </xf>
    <xf numFmtId="0" fontId="13" fillId="0" borderId="135" xfId="1527" applyFont="1" applyBorder="1" applyAlignment="1">
      <alignment horizontal="left" vertical="center"/>
    </xf>
    <xf numFmtId="0" fontId="14" fillId="0" borderId="135" xfId="1527" applyFont="1" applyBorder="1" applyAlignment="1">
      <alignment horizontal="center" vertical="center"/>
    </xf>
    <xf numFmtId="0" fontId="13" fillId="0" borderId="57" xfId="1527" applyFont="1" applyBorder="1" applyAlignment="1">
      <alignment horizontal="left" vertical="center"/>
    </xf>
    <xf numFmtId="0" fontId="5" fillId="0" borderId="0" xfId="1528" applyAlignment="1">
      <alignment vertical="center" wrapText="1" shrinkToFit="1"/>
    </xf>
    <xf numFmtId="0" fontId="5" fillId="0" borderId="0" xfId="1528" applyAlignment="1" applyProtection="1">
      <alignment horizontal="center" vertical="center" textRotation="255"/>
      <protection locked="0"/>
    </xf>
    <xf numFmtId="176" fontId="16" fillId="0" borderId="0" xfId="1528" applyNumberFormat="1" applyFont="1" applyAlignment="1">
      <alignment horizontal="center" vertical="center"/>
    </xf>
    <xf numFmtId="0" fontId="67" fillId="0" borderId="0" xfId="1528" applyFont="1" applyAlignment="1">
      <alignment vertical="center"/>
    </xf>
    <xf numFmtId="0" fontId="68" fillId="0" borderId="36" xfId="1527" applyFont="1" applyBorder="1" applyAlignment="1">
      <alignment horizontal="center" vertical="center"/>
    </xf>
    <xf numFmtId="0" fontId="69" fillId="0" borderId="81" xfId="1527" applyFont="1" applyBorder="1" applyAlignment="1">
      <alignment horizontal="center" vertical="center"/>
    </xf>
    <xf numFmtId="0" fontId="68" fillId="0" borderId="89" xfId="1527" applyFont="1" applyBorder="1" applyAlignment="1">
      <alignment vertical="center"/>
    </xf>
    <xf numFmtId="0" fontId="68" fillId="0" borderId="36" xfId="1527" applyFont="1" applyBorder="1" applyAlignment="1">
      <alignment vertical="center"/>
    </xf>
    <xf numFmtId="0" fontId="68" fillId="0" borderId="89" xfId="1528" applyFont="1" applyBorder="1" applyAlignment="1">
      <alignment vertical="center" wrapText="1" shrinkToFit="1"/>
    </xf>
    <xf numFmtId="0" fontId="68" fillId="0" borderId="36" xfId="1528" applyFont="1" applyBorder="1" applyAlignment="1">
      <alignment horizontal="center" vertical="center" wrapText="1" shrinkToFit="1"/>
    </xf>
    <xf numFmtId="0" fontId="69" fillId="0" borderId="81" xfId="1528" applyFont="1" applyBorder="1" applyAlignment="1">
      <alignment horizontal="center" vertical="center" wrapText="1" shrinkToFit="1"/>
    </xf>
    <xf numFmtId="0" fontId="68" fillId="0" borderId="36" xfId="1528" applyFont="1" applyBorder="1" applyAlignment="1">
      <alignment vertical="center" wrapText="1" shrinkToFit="1"/>
    </xf>
    <xf numFmtId="0" fontId="65" fillId="0" borderId="0" xfId="1528" applyFont="1" applyAlignment="1">
      <alignment horizontal="left" vertical="center" wrapText="1" shrinkToFit="1"/>
    </xf>
    <xf numFmtId="0" fontId="65" fillId="0" borderId="0" xfId="1528" applyFont="1" applyAlignment="1">
      <alignment horizontal="left" vertical="center"/>
    </xf>
    <xf numFmtId="0" fontId="65" fillId="0" borderId="0" xfId="1528" applyFont="1" applyAlignment="1">
      <alignment horizontal="center" vertical="center"/>
    </xf>
    <xf numFmtId="38" fontId="21" fillId="0" borderId="172" xfId="1528" applyNumberFormat="1" applyFont="1" applyBorder="1" applyAlignment="1">
      <alignment horizontal="center" vertical="center"/>
    </xf>
    <xf numFmtId="176" fontId="30" fillId="0" borderId="173" xfId="1528" applyNumberFormat="1" applyFont="1" applyBorder="1" applyAlignment="1">
      <alignment horizontal="center" vertical="center"/>
    </xf>
    <xf numFmtId="0" fontId="21" fillId="0" borderId="174" xfId="1520" applyFont="1" applyBorder="1" applyAlignment="1">
      <alignment horizontal="center" vertical="center"/>
    </xf>
    <xf numFmtId="0" fontId="21" fillId="0" borderId="175" xfId="1528" applyFont="1" applyBorder="1" applyAlignment="1" applyProtection="1">
      <alignment horizontal="center" vertical="center" textRotation="255" shrinkToFit="1"/>
      <protection locked="0"/>
    </xf>
    <xf numFmtId="176" fontId="30" fillId="0" borderId="177" xfId="1528" applyNumberFormat="1" applyFont="1" applyBorder="1" applyAlignment="1">
      <alignment horizontal="center" vertical="center"/>
    </xf>
    <xf numFmtId="38" fontId="21" fillId="0" borderId="179" xfId="1528" applyNumberFormat="1" applyFont="1" applyBorder="1" applyAlignment="1">
      <alignment horizontal="center" vertical="center"/>
    </xf>
    <xf numFmtId="176" fontId="30" fillId="0" borderId="19" xfId="1528" applyNumberFormat="1" applyFont="1" applyBorder="1" applyAlignment="1">
      <alignment horizontal="center" vertical="center"/>
    </xf>
    <xf numFmtId="0" fontId="21" fillId="0" borderId="53" xfId="1520" applyFont="1" applyBorder="1" applyAlignment="1">
      <alignment horizontal="center" vertical="center"/>
    </xf>
    <xf numFmtId="0" fontId="21" fillId="0" borderId="42" xfId="1528" applyFont="1" applyBorder="1" applyAlignment="1" applyProtection="1">
      <alignment horizontal="center" vertical="center" textRotation="255" shrinkToFit="1"/>
      <protection locked="0"/>
    </xf>
    <xf numFmtId="0" fontId="21" fillId="0" borderId="125" xfId="1528" applyFont="1" applyBorder="1" applyAlignment="1" applyProtection="1">
      <alignment horizontal="center" vertical="center" textRotation="255" shrinkToFit="1"/>
      <protection locked="0"/>
    </xf>
    <xf numFmtId="177" fontId="21" fillId="0" borderId="53" xfId="1523" applyNumberFormat="1" applyFont="1" applyBorder="1" applyAlignment="1">
      <alignment horizontal="left" vertical="center"/>
    </xf>
    <xf numFmtId="0" fontId="21" fillId="0" borderId="180" xfId="1528" applyFont="1" applyBorder="1" applyAlignment="1" applyProtection="1">
      <alignment horizontal="center" vertical="center" textRotation="255" shrinkToFit="1"/>
      <protection locked="0"/>
    </xf>
    <xf numFmtId="0" fontId="21" fillId="0" borderId="43" xfId="1528" applyFont="1" applyBorder="1" applyAlignment="1" applyProtection="1">
      <alignment horizontal="center" vertical="center" textRotation="255" shrinkToFit="1"/>
      <protection locked="0"/>
    </xf>
    <xf numFmtId="176" fontId="30" fillId="0" borderId="140" xfId="1528" applyNumberFormat="1" applyFont="1" applyBorder="1" applyAlignment="1">
      <alignment horizontal="right" vertical="center"/>
    </xf>
    <xf numFmtId="176" fontId="30" fillId="0" borderId="139" xfId="1528" applyNumberFormat="1" applyFont="1" applyBorder="1" applyAlignment="1">
      <alignment horizontal="center" vertical="center"/>
    </xf>
    <xf numFmtId="176" fontId="30" fillId="0" borderId="37" xfId="1528" applyNumberFormat="1" applyFont="1" applyBorder="1" applyAlignment="1">
      <alignment horizontal="center" vertical="center"/>
    </xf>
    <xf numFmtId="38" fontId="21" fillId="0" borderId="181" xfId="1528" applyNumberFormat="1" applyFont="1" applyBorder="1" applyAlignment="1">
      <alignment horizontal="center" vertical="center"/>
    </xf>
    <xf numFmtId="38" fontId="21" fillId="0" borderId="182" xfId="1528" applyNumberFormat="1" applyFont="1" applyBorder="1" applyAlignment="1">
      <alignment horizontal="center" vertical="center"/>
    </xf>
    <xf numFmtId="176" fontId="30" fillId="0" borderId="20" xfId="1528" applyNumberFormat="1" applyFont="1" applyBorder="1" applyAlignment="1">
      <alignment horizontal="center" vertical="center"/>
    </xf>
    <xf numFmtId="0" fontId="21" fillId="0" borderId="128" xfId="1520" applyFont="1" applyBorder="1" applyAlignment="1">
      <alignment horizontal="center" vertical="center"/>
    </xf>
    <xf numFmtId="176" fontId="30" fillId="0" borderId="130" xfId="1528" applyNumberFormat="1" applyFont="1" applyBorder="1" applyAlignment="1">
      <alignment horizontal="center" vertical="center"/>
    </xf>
    <xf numFmtId="0" fontId="21" fillId="0" borderId="142" xfId="1520" applyFont="1" applyBorder="1" applyAlignment="1">
      <alignment horizontal="center" vertical="center"/>
    </xf>
    <xf numFmtId="177" fontId="21" fillId="0" borderId="53" xfId="1521" applyNumberFormat="1" applyFont="1" applyBorder="1" applyAlignment="1">
      <alignment horizontal="left" vertical="center"/>
    </xf>
    <xf numFmtId="0" fontId="21" fillId="0" borderId="95" xfId="1520" applyFont="1" applyBorder="1" applyAlignment="1">
      <alignment horizontal="center" vertical="center"/>
    </xf>
    <xf numFmtId="0" fontId="21" fillId="0" borderId="93" xfId="1520" applyFont="1" applyBorder="1" applyAlignment="1">
      <alignment horizontal="center" vertical="center"/>
    </xf>
    <xf numFmtId="0" fontId="21" fillId="0" borderId="184" xfId="1528" applyFont="1" applyBorder="1" applyAlignment="1" applyProtection="1">
      <alignment horizontal="center" vertical="center" textRotation="255" shrinkToFit="1"/>
      <protection locked="0"/>
    </xf>
    <xf numFmtId="177" fontId="21" fillId="0" borderId="53" xfId="1525" applyNumberFormat="1" applyFont="1" applyBorder="1" applyAlignment="1">
      <alignment horizontal="left" vertical="center"/>
    </xf>
    <xf numFmtId="0" fontId="21" fillId="0" borderId="128" xfId="1520" applyFont="1" applyBorder="1" applyAlignment="1">
      <alignment horizontal="left" vertical="center"/>
    </xf>
    <xf numFmtId="0" fontId="21" fillId="0" borderId="75" xfId="1528" applyFont="1" applyBorder="1" applyAlignment="1" applyProtection="1">
      <alignment horizontal="center" vertical="center" textRotation="255" shrinkToFit="1"/>
      <protection locked="0"/>
    </xf>
    <xf numFmtId="0" fontId="21" fillId="0" borderId="144" xfId="1528" applyFont="1" applyBorder="1" applyAlignment="1" applyProtection="1">
      <alignment horizontal="center" vertical="center" textRotation="255" shrinkToFit="1"/>
      <protection locked="0"/>
    </xf>
    <xf numFmtId="177" fontId="21" fillId="0" borderId="53" xfId="1524" applyNumberFormat="1" applyFont="1" applyBorder="1" applyAlignment="1">
      <alignment horizontal="center" vertical="center"/>
    </xf>
    <xf numFmtId="0" fontId="21" fillId="0" borderId="185" xfId="1528" applyFont="1" applyBorder="1" applyAlignment="1" applyProtection="1">
      <alignment horizontal="center" vertical="center" textRotation="255" shrinkToFit="1"/>
      <protection locked="0"/>
    </xf>
    <xf numFmtId="0" fontId="21" fillId="0" borderId="120" xfId="1528" applyFont="1" applyBorder="1" applyAlignment="1">
      <alignment horizontal="centerContinuous" vertical="center"/>
    </xf>
    <xf numFmtId="0" fontId="21" fillId="0" borderId="119" xfId="1528" applyFont="1" applyBorder="1" applyAlignment="1">
      <alignment horizontal="centerContinuous" vertical="center"/>
    </xf>
    <xf numFmtId="0" fontId="21" fillId="0" borderId="118" xfId="1528" applyFont="1" applyBorder="1" applyAlignment="1">
      <alignment horizontal="centerContinuous" vertical="center"/>
    </xf>
    <xf numFmtId="0" fontId="9" fillId="0" borderId="89" xfId="1528" applyFont="1" applyBorder="1" applyAlignment="1" applyProtection="1">
      <alignment horizontal="center" vertical="center" textRotation="255" shrinkToFit="1"/>
      <protection locked="0"/>
    </xf>
    <xf numFmtId="0" fontId="9" fillId="0" borderId="92" xfId="1528" applyFont="1" applyBorder="1" applyAlignment="1" applyProtection="1">
      <alignment horizontal="center" vertical="center" textRotation="255"/>
      <protection locked="0"/>
    </xf>
    <xf numFmtId="0" fontId="9" fillId="0" borderId="89" xfId="1528" applyFont="1" applyBorder="1" applyAlignment="1" applyProtection="1">
      <alignment horizontal="center" vertical="center" textRotation="255"/>
      <protection locked="0"/>
    </xf>
    <xf numFmtId="0" fontId="9" fillId="0" borderId="96" xfId="1528" applyFont="1" applyBorder="1" applyAlignment="1" applyProtection="1">
      <alignment horizontal="center" vertical="center" textRotation="255" shrinkToFit="1"/>
      <protection locked="0"/>
    </xf>
    <xf numFmtId="0" fontId="9" fillId="0" borderId="95" xfId="1528" applyFont="1" applyBorder="1" applyAlignment="1" applyProtection="1">
      <alignment horizontal="center" vertical="center" textRotation="255"/>
      <protection locked="0"/>
    </xf>
    <xf numFmtId="38" fontId="13" fillId="0" borderId="0" xfId="1162" applyFont="1" applyAlignment="1">
      <alignment horizontal="center"/>
    </xf>
    <xf numFmtId="38" fontId="13" fillId="0" borderId="0" xfId="1162" applyFont="1" applyAlignment="1">
      <alignment horizontal="right"/>
    </xf>
    <xf numFmtId="0" fontId="18" fillId="0" borderId="0" xfId="1528" applyFont="1" applyAlignment="1">
      <alignment horizontal="center" vertical="center" shrinkToFit="1"/>
    </xf>
    <xf numFmtId="38" fontId="5" fillId="0" borderId="14" xfId="1162" applyBorder="1">
      <alignment vertical="center"/>
    </xf>
    <xf numFmtId="38" fontId="5" fillId="0" borderId="25" xfId="1162" applyBorder="1">
      <alignment vertical="center"/>
    </xf>
    <xf numFmtId="0" fontId="20" fillId="0" borderId="0" xfId="1526" applyFont="1">
      <alignment vertical="center"/>
    </xf>
    <xf numFmtId="0" fontId="28" fillId="30" borderId="15" xfId="1528" applyFont="1" applyFill="1" applyBorder="1" applyAlignment="1" applyProtection="1">
      <alignment horizontal="center" vertical="center" shrinkToFit="1"/>
      <protection locked="0"/>
    </xf>
    <xf numFmtId="0" fontId="20" fillId="0" borderId="89" xfId="1505" applyFont="1" applyBorder="1" applyAlignment="1">
      <alignment vertical="center"/>
    </xf>
    <xf numFmtId="0" fontId="17" fillId="30" borderId="15" xfId="1528" applyFont="1" applyFill="1" applyBorder="1" applyAlignment="1" applyProtection="1">
      <alignment horizontal="center" vertical="center" shrinkToFit="1"/>
      <protection locked="0"/>
    </xf>
    <xf numFmtId="0" fontId="24" fillId="30" borderId="21" xfId="1528" applyFont="1" applyFill="1" applyBorder="1" applyAlignment="1">
      <alignment horizontal="center" vertical="center" shrinkToFit="1"/>
    </xf>
    <xf numFmtId="38" fontId="14" fillId="0" borderId="110" xfId="1162" applyFont="1" applyBorder="1" applyAlignment="1">
      <alignment horizontal="center" vertical="center"/>
    </xf>
    <xf numFmtId="0" fontId="14" fillId="0" borderId="94" xfId="1527" applyFont="1" applyBorder="1" applyAlignment="1">
      <alignment horizontal="center" vertical="center"/>
    </xf>
    <xf numFmtId="0" fontId="13" fillId="0" borderId="106" xfId="1527" applyFont="1" applyBorder="1" applyAlignment="1">
      <alignment horizontal="left" vertical="center"/>
    </xf>
    <xf numFmtId="0" fontId="68" fillId="0" borderId="90" xfId="1528" applyFont="1" applyBorder="1" applyAlignment="1">
      <alignment vertical="center" wrapText="1" shrinkToFit="1"/>
    </xf>
    <xf numFmtId="0" fontId="68" fillId="0" borderId="56" xfId="1527" applyFont="1" applyBorder="1" applyAlignment="1">
      <alignment horizontal="center" vertical="center"/>
    </xf>
    <xf numFmtId="0" fontId="68" fillId="0" borderId="56" xfId="1528" applyFont="1" applyBorder="1" applyAlignment="1">
      <alignment horizontal="center" vertical="center" wrapText="1" shrinkToFit="1"/>
    </xf>
    <xf numFmtId="0" fontId="69" fillId="0" borderId="106" xfId="1528" applyFont="1" applyBorder="1" applyAlignment="1">
      <alignment horizontal="center" vertical="center" wrapText="1" shrinkToFit="1"/>
    </xf>
    <xf numFmtId="38" fontId="13" fillId="0" borderId="22" xfId="1162" applyFont="1" applyBorder="1" applyAlignment="1">
      <alignment horizontal="right" vertical="center"/>
    </xf>
    <xf numFmtId="38" fontId="13" fillId="0" borderId="23" xfId="1162" applyFont="1" applyBorder="1" applyAlignment="1">
      <alignment horizontal="right" vertical="center"/>
    </xf>
    <xf numFmtId="0" fontId="14" fillId="0" borderId="13" xfId="1527" applyFont="1" applyBorder="1" applyAlignment="1">
      <alignment horizontal="center" vertical="center"/>
    </xf>
    <xf numFmtId="0" fontId="13" fillId="0" borderId="72" xfId="1527" applyFont="1" applyBorder="1" applyAlignment="1">
      <alignment horizontal="center" vertical="center"/>
    </xf>
    <xf numFmtId="0" fontId="13" fillId="0" borderId="79" xfId="1527" applyFont="1" applyBorder="1" applyAlignment="1">
      <alignment horizontal="left" vertical="center"/>
    </xf>
    <xf numFmtId="0" fontId="13" fillId="0" borderId="0" xfId="1527" applyFont="1" applyAlignment="1">
      <alignment vertical="center"/>
    </xf>
    <xf numFmtId="0" fontId="14" fillId="0" borderId="59" xfId="1527" applyFont="1" applyBorder="1" applyAlignment="1">
      <alignment horizontal="left" vertical="center"/>
    </xf>
    <xf numFmtId="0" fontId="13" fillId="0" borderId="12" xfId="1527" applyFont="1" applyBorder="1" applyAlignment="1">
      <alignment horizontal="center" vertical="center"/>
    </xf>
    <xf numFmtId="0" fontId="13" fillId="0" borderId="12" xfId="1527" applyFont="1" applyBorder="1" applyAlignment="1">
      <alignment vertical="center"/>
    </xf>
    <xf numFmtId="0" fontId="13" fillId="0" borderId="12" xfId="1527" applyFont="1" applyBorder="1" applyAlignment="1">
      <alignment horizontal="left" vertical="center"/>
    </xf>
    <xf numFmtId="0" fontId="13" fillId="0" borderId="80" xfId="1527" applyFont="1" applyBorder="1" applyAlignment="1">
      <alignment horizontal="left" vertical="center"/>
    </xf>
    <xf numFmtId="0" fontId="13" fillId="0" borderId="0" xfId="1527" applyFont="1" applyAlignment="1">
      <alignment horizontal="center" vertical="center"/>
    </xf>
    <xf numFmtId="38" fontId="13" fillId="0" borderId="0" xfId="1162" applyFont="1">
      <alignment vertical="center"/>
    </xf>
    <xf numFmtId="38" fontId="13" fillId="0" borderId="0" xfId="1162" applyFont="1" applyAlignment="1">
      <alignment horizontal="center" vertical="center"/>
    </xf>
    <xf numFmtId="0" fontId="13" fillId="0" borderId="24" xfId="1527" applyFont="1" applyBorder="1" applyAlignment="1">
      <alignment vertical="center"/>
    </xf>
    <xf numFmtId="0" fontId="13" fillId="0" borderId="116" xfId="1527" applyFont="1" applyBorder="1" applyAlignment="1">
      <alignment vertical="center"/>
    </xf>
    <xf numFmtId="0" fontId="17" fillId="0" borderId="0" xfId="1527" applyFont="1" applyAlignment="1">
      <alignment horizontal="center" vertical="center"/>
    </xf>
    <xf numFmtId="38" fontId="13" fillId="0" borderId="24" xfId="1162" applyFont="1" applyBorder="1">
      <alignment vertical="center"/>
    </xf>
    <xf numFmtId="38" fontId="13" fillId="0" borderId="14" xfId="1162" applyFont="1" applyBorder="1">
      <alignment vertical="center"/>
    </xf>
    <xf numFmtId="38" fontId="13" fillId="0" borderId="25" xfId="1162" applyFont="1" applyBorder="1">
      <alignment vertical="center"/>
    </xf>
    <xf numFmtId="0" fontId="9" fillId="0" borderId="0" xfId="1528" applyFont="1" applyAlignment="1" applyProtection="1">
      <alignment horizontal="center" vertical="center" textRotation="255" shrinkToFit="1"/>
      <protection locked="0"/>
    </xf>
    <xf numFmtId="0" fontId="9" fillId="0" borderId="72" xfId="1528" applyFont="1" applyBorder="1" applyAlignment="1" applyProtection="1">
      <alignment horizontal="center" vertical="center" textRotation="255"/>
      <protection locked="0"/>
    </xf>
    <xf numFmtId="0" fontId="9" fillId="0" borderId="72" xfId="1528" applyFont="1" applyBorder="1" applyAlignment="1" applyProtection="1">
      <alignment vertical="center" textRotation="255" shrinkToFit="1"/>
      <protection locked="0"/>
    </xf>
    <xf numFmtId="0" fontId="9" fillId="0" borderId="13" xfId="1528" applyFont="1" applyBorder="1" applyAlignment="1" applyProtection="1">
      <alignment vertical="center" textRotation="255"/>
      <protection locked="0"/>
    </xf>
    <xf numFmtId="0" fontId="9" fillId="0" borderId="72" xfId="1528" applyFont="1" applyBorder="1" applyAlignment="1" applyProtection="1">
      <alignment vertical="center" textRotation="255"/>
      <protection locked="0"/>
    </xf>
    <xf numFmtId="0" fontId="9" fillId="0" borderId="93" xfId="1528" applyFont="1" applyBorder="1" applyAlignment="1" applyProtection="1">
      <alignment vertical="center" textRotation="255"/>
      <protection locked="0"/>
    </xf>
    <xf numFmtId="0" fontId="9" fillId="0" borderId="96" xfId="1528" applyFont="1" applyBorder="1" applyAlignment="1" applyProtection="1">
      <alignment horizontal="center" vertical="center" shrinkToFit="1"/>
      <protection locked="0"/>
    </xf>
    <xf numFmtId="0" fontId="18" fillId="0" borderId="0" xfId="1528" applyFont="1" applyAlignment="1">
      <alignment horizontal="centerContinuous" vertical="center" shrinkToFit="1"/>
    </xf>
    <xf numFmtId="176" fontId="5" fillId="0" borderId="0" xfId="1528" applyNumberFormat="1" applyAlignment="1">
      <alignment horizontal="right" vertical="center"/>
    </xf>
    <xf numFmtId="38" fontId="74" fillId="0" borderId="50" xfId="1528" applyNumberFormat="1" applyFont="1" applyBorder="1" applyAlignment="1">
      <alignment horizontal="right" vertical="center" shrinkToFit="1"/>
    </xf>
    <xf numFmtId="38" fontId="74" fillId="0" borderId="105" xfId="1528" applyNumberFormat="1" applyFont="1" applyBorder="1" applyAlignment="1">
      <alignment horizontal="right" vertical="center" shrinkToFit="1"/>
    </xf>
    <xf numFmtId="38" fontId="75" fillId="0" borderId="51" xfId="1528" applyNumberFormat="1" applyFont="1" applyBorder="1" applyAlignment="1">
      <alignment horizontal="right" vertical="center" shrinkToFit="1"/>
    </xf>
    <xf numFmtId="38" fontId="75" fillId="0" borderId="29" xfId="1528" applyNumberFormat="1" applyFont="1" applyBorder="1" applyAlignment="1">
      <alignment horizontal="right" vertical="center" shrinkToFit="1"/>
    </xf>
    <xf numFmtId="38" fontId="75" fillId="0" borderId="30" xfId="1528" applyNumberFormat="1" applyFont="1" applyBorder="1" applyAlignment="1">
      <alignment horizontal="right" vertical="center" shrinkToFit="1"/>
    </xf>
    <xf numFmtId="38" fontId="75" fillId="0" borderId="65" xfId="1528" applyNumberFormat="1" applyFont="1" applyBorder="1" applyAlignment="1">
      <alignment horizontal="right" vertical="center" shrinkToFit="1"/>
    </xf>
    <xf numFmtId="38" fontId="75" fillId="0" borderId="66" xfId="1528" applyNumberFormat="1" applyFont="1" applyBorder="1" applyAlignment="1">
      <alignment horizontal="right" vertical="center" shrinkToFit="1"/>
    </xf>
    <xf numFmtId="38" fontId="75" fillId="0" borderId="67" xfId="1528" applyNumberFormat="1" applyFont="1" applyBorder="1" applyAlignment="1">
      <alignment horizontal="right" vertical="center" shrinkToFit="1"/>
    </xf>
    <xf numFmtId="0" fontId="20" fillId="0" borderId="0" xfId="1528" applyFont="1" applyAlignment="1">
      <alignment vertical="center" shrinkToFit="1"/>
    </xf>
    <xf numFmtId="0" fontId="9" fillId="30" borderId="15" xfId="1528" applyFont="1" applyFill="1" applyBorder="1" applyAlignment="1" applyProtection="1">
      <alignment horizontal="center" vertical="center" shrinkToFit="1"/>
      <protection locked="0"/>
    </xf>
    <xf numFmtId="38" fontId="20" fillId="0" borderId="122" xfId="1162" applyFont="1" applyBorder="1" applyAlignment="1">
      <alignment horizontal="center" vertical="center"/>
    </xf>
    <xf numFmtId="0" fontId="20" fillId="0" borderId="47" xfId="1528" applyFont="1" applyBorder="1" applyAlignment="1">
      <alignment horizontal="center" vertical="center"/>
    </xf>
    <xf numFmtId="0" fontId="20" fillId="0" borderId="48" xfId="1528" applyFont="1" applyBorder="1" applyAlignment="1">
      <alignment horizontal="center" vertical="center"/>
    </xf>
    <xf numFmtId="0" fontId="20" fillId="0" borderId="49" xfId="1528" applyFont="1" applyBorder="1" applyAlignment="1">
      <alignment horizontal="center" vertical="center"/>
    </xf>
    <xf numFmtId="0" fontId="71" fillId="0" borderId="133" xfId="1528" applyFont="1" applyBorder="1" applyAlignment="1">
      <alignment vertical="center"/>
    </xf>
    <xf numFmtId="38" fontId="9" fillId="0" borderId="196" xfId="1162" applyFont="1" applyBorder="1">
      <alignment vertical="center"/>
    </xf>
    <xf numFmtId="38" fontId="9" fillId="0" borderId="133" xfId="1528" applyNumberFormat="1" applyFont="1" applyBorder="1" applyAlignment="1">
      <alignment vertical="center"/>
    </xf>
    <xf numFmtId="38" fontId="9" fillId="0" borderId="197" xfId="1162" applyFont="1" applyBorder="1">
      <alignment vertical="center"/>
    </xf>
    <xf numFmtId="38" fontId="9" fillId="0" borderId="198" xfId="1162" applyFont="1" applyBorder="1">
      <alignment vertical="center"/>
    </xf>
    <xf numFmtId="0" fontId="71" fillId="0" borderId="195" xfId="1528" applyFont="1" applyBorder="1" applyAlignment="1">
      <alignment vertical="center"/>
    </xf>
    <xf numFmtId="38" fontId="9" fillId="0" borderId="197" xfId="1528" applyNumberFormat="1" applyFont="1" applyBorder="1" applyAlignment="1">
      <alignment vertical="center"/>
    </xf>
    <xf numFmtId="38" fontId="9" fillId="0" borderId="199" xfId="1528" applyNumberFormat="1" applyFont="1" applyBorder="1" applyAlignment="1">
      <alignment vertical="center"/>
    </xf>
    <xf numFmtId="0" fontId="71" fillId="0" borderId="2" xfId="1528" applyFont="1" applyBorder="1" applyAlignment="1">
      <alignment vertical="center"/>
    </xf>
    <xf numFmtId="38" fontId="9" fillId="0" borderId="60" xfId="1162" applyFont="1" applyBorder="1" applyAlignment="1">
      <alignment horizontal="right" vertical="center" shrinkToFit="1"/>
    </xf>
    <xf numFmtId="38" fontId="9" fillId="0" borderId="2" xfId="1528" applyNumberFormat="1" applyFont="1" applyBorder="1" applyAlignment="1">
      <alignment horizontal="right" vertical="center" shrinkToFit="1"/>
    </xf>
    <xf numFmtId="38" fontId="9" fillId="0" borderId="61" xfId="1162" applyFont="1" applyBorder="1" applyAlignment="1">
      <alignment horizontal="right" vertical="center" shrinkToFit="1"/>
    </xf>
    <xf numFmtId="38" fontId="9" fillId="0" borderId="71" xfId="1162" applyFont="1" applyBorder="1" applyAlignment="1">
      <alignment horizontal="right" vertical="center" shrinkToFit="1"/>
    </xf>
    <xf numFmtId="0" fontId="71" fillId="0" borderId="200" xfId="1528" applyFont="1" applyBorder="1" applyAlignment="1">
      <alignment vertical="center"/>
    </xf>
    <xf numFmtId="38" fontId="9" fillId="0" borderId="60" xfId="1162" applyFont="1" applyBorder="1">
      <alignment vertical="center"/>
    </xf>
    <xf numFmtId="38" fontId="9" fillId="0" borderId="61" xfId="1528" applyNumberFormat="1" applyFont="1" applyBorder="1" applyAlignment="1">
      <alignment vertical="center"/>
    </xf>
    <xf numFmtId="38" fontId="9" fillId="0" borderId="201" xfId="1528" applyNumberFormat="1" applyFont="1" applyBorder="1" applyAlignment="1">
      <alignment vertical="center"/>
    </xf>
    <xf numFmtId="0" fontId="71" fillId="0" borderId="72" xfId="1528" applyFont="1" applyBorder="1" applyAlignment="1">
      <alignment vertical="center"/>
    </xf>
    <xf numFmtId="38" fontId="9" fillId="0" borderId="122" xfId="1162" applyFont="1" applyBorder="1" applyAlignment="1">
      <alignment horizontal="right" vertical="center" shrinkToFit="1"/>
    </xf>
    <xf numFmtId="38" fontId="9" fillId="0" borderId="72" xfId="1528" applyNumberFormat="1" applyFont="1" applyBorder="1" applyAlignment="1">
      <alignment horizontal="right" vertical="center" shrinkToFit="1"/>
    </xf>
    <xf numFmtId="38" fontId="9" fillId="0" borderId="48" xfId="1162" applyFont="1" applyBorder="1" applyAlignment="1">
      <alignment horizontal="right" vertical="center" shrinkToFit="1"/>
    </xf>
    <xf numFmtId="38" fontId="9" fillId="0" borderId="73" xfId="1162" applyFont="1" applyBorder="1" applyAlignment="1">
      <alignment horizontal="right" vertical="center" shrinkToFit="1"/>
    </xf>
    <xf numFmtId="0" fontId="71" fillId="0" borderId="203" xfId="1528" applyFont="1" applyBorder="1" applyAlignment="1">
      <alignment vertical="center"/>
    </xf>
    <xf numFmtId="38" fontId="9" fillId="0" borderId="204" xfId="1528" applyNumberFormat="1" applyFont="1" applyBorder="1" applyAlignment="1">
      <alignment horizontal="right" vertical="center" shrinkToFit="1"/>
    </xf>
    <xf numFmtId="38" fontId="9" fillId="0" borderId="205" xfId="1528" applyNumberFormat="1" applyFont="1" applyBorder="1" applyAlignment="1">
      <alignment horizontal="right" vertical="center" shrinkToFit="1"/>
    </xf>
    <xf numFmtId="38" fontId="9" fillId="0" borderId="206" xfId="1528" applyNumberFormat="1" applyFont="1" applyBorder="1" applyAlignment="1">
      <alignment horizontal="right" vertical="center" shrinkToFit="1"/>
    </xf>
    <xf numFmtId="0" fontId="71" fillId="0" borderId="207" xfId="1528" applyFont="1" applyBorder="1" applyAlignment="1">
      <alignment vertical="center"/>
    </xf>
    <xf numFmtId="38" fontId="9" fillId="0" borderId="102" xfId="1528" applyNumberFormat="1" applyFont="1" applyBorder="1" applyAlignment="1">
      <alignment vertical="center"/>
    </xf>
    <xf numFmtId="38" fontId="9" fillId="0" borderId="208" xfId="1528" applyNumberFormat="1" applyFont="1" applyBorder="1" applyAlignment="1">
      <alignment vertical="center"/>
    </xf>
    <xf numFmtId="0" fontId="71" fillId="0" borderId="209" xfId="1528" applyFont="1" applyBorder="1" applyAlignment="1">
      <alignment vertical="center"/>
    </xf>
    <xf numFmtId="0" fontId="71" fillId="0" borderId="210" xfId="1528" applyFont="1" applyBorder="1" applyAlignment="1">
      <alignment vertical="center"/>
    </xf>
    <xf numFmtId="38" fontId="78" fillId="0" borderId="211" xfId="1528" applyNumberFormat="1" applyFont="1" applyBorder="1" applyAlignment="1">
      <alignment horizontal="right" vertical="center"/>
    </xf>
    <xf numFmtId="0" fontId="20" fillId="0" borderId="92" xfId="1505" applyFont="1" applyBorder="1" applyAlignment="1">
      <alignment vertical="center"/>
    </xf>
    <xf numFmtId="0" fontId="20" fillId="0" borderId="24" xfId="1505" applyFont="1" applyBorder="1" applyAlignment="1">
      <alignment vertical="center"/>
    </xf>
    <xf numFmtId="0" fontId="13" fillId="0" borderId="212" xfId="1527" applyFont="1" applyBorder="1" applyAlignment="1">
      <alignment horizontal="center" vertical="center"/>
    </xf>
    <xf numFmtId="0" fontId="9" fillId="0" borderId="213" xfId="1528" applyFont="1" applyBorder="1" applyAlignment="1" applyProtection="1">
      <alignment vertical="center" textRotation="255" shrinkToFit="1"/>
      <protection locked="0"/>
    </xf>
    <xf numFmtId="0" fontId="9" fillId="0" borderId="96" xfId="1528" applyFont="1" applyBorder="1" applyAlignment="1" applyProtection="1">
      <alignment vertical="center" textRotation="255" shrinkToFit="1"/>
      <protection locked="0"/>
    </xf>
    <xf numFmtId="0" fontId="9" fillId="0" borderId="110" xfId="1528" applyFont="1" applyBorder="1" applyAlignment="1" applyProtection="1">
      <alignment horizontal="center" vertical="center" textRotation="255" shrinkToFit="1"/>
      <protection locked="0"/>
    </xf>
    <xf numFmtId="0" fontId="20" fillId="0" borderId="112" xfId="1528" applyFont="1" applyBorder="1" applyAlignment="1">
      <alignment vertical="center" wrapText="1"/>
    </xf>
    <xf numFmtId="0" fontId="20" fillId="0" borderId="0" xfId="1528" applyFont="1" applyAlignment="1">
      <alignment vertical="center" wrapText="1"/>
    </xf>
    <xf numFmtId="38" fontId="9" fillId="0" borderId="0" xfId="1162" applyFont="1">
      <alignment vertical="center"/>
    </xf>
    <xf numFmtId="38" fontId="5" fillId="0" borderId="0" xfId="1162">
      <alignment vertical="center"/>
    </xf>
    <xf numFmtId="0" fontId="28" fillId="0" borderId="15" xfId="1528" applyFont="1" applyBorder="1" applyAlignment="1" applyProtection="1">
      <alignment horizontal="center" vertical="center" shrinkToFit="1"/>
      <protection locked="0"/>
    </xf>
    <xf numFmtId="0" fontId="80" fillId="0" borderId="21" xfId="1528" applyFont="1" applyBorder="1" applyAlignment="1">
      <alignment horizontal="center" vertical="center" shrinkToFit="1"/>
    </xf>
    <xf numFmtId="0" fontId="12" fillId="0" borderId="117" xfId="1528" applyFont="1" applyBorder="1" applyAlignment="1">
      <alignment horizontal="center" vertical="center" shrinkToFit="1"/>
    </xf>
    <xf numFmtId="0" fontId="18" fillId="0" borderId="1" xfId="1528" applyFont="1" applyBorder="1" applyAlignment="1">
      <alignment horizontal="center" vertical="center"/>
    </xf>
    <xf numFmtId="0" fontId="66" fillId="0" borderId="0" xfId="1528" applyFont="1" applyAlignment="1" applyProtection="1">
      <alignment vertical="center"/>
      <protection locked="0"/>
    </xf>
    <xf numFmtId="0" fontId="21" fillId="0" borderId="44" xfId="1528" applyFont="1" applyBorder="1" applyAlignment="1" applyProtection="1">
      <alignment horizontal="center" vertical="center" textRotation="255" shrinkToFit="1"/>
      <protection locked="0"/>
    </xf>
    <xf numFmtId="0" fontId="21" fillId="0" borderId="218" xfId="1528" applyFont="1" applyBorder="1" applyAlignment="1" applyProtection="1">
      <alignment horizontal="center" vertical="center" textRotation="255" shrinkToFit="1"/>
      <protection locked="0"/>
    </xf>
    <xf numFmtId="0" fontId="12" fillId="0" borderId="0" xfId="1528" applyFont="1" applyAlignment="1">
      <alignment horizontal="center" vertical="center" shrinkToFit="1"/>
    </xf>
    <xf numFmtId="0" fontId="20" fillId="0" borderId="90" xfId="1505" applyFont="1" applyBorder="1" applyAlignment="1">
      <alignment vertical="center"/>
    </xf>
    <xf numFmtId="38" fontId="13" fillId="0" borderId="116" xfId="1162" applyFont="1" applyBorder="1" applyAlignment="1">
      <alignment horizontal="right" vertical="center"/>
    </xf>
    <xf numFmtId="38" fontId="13" fillId="0" borderId="24" xfId="1162" applyFont="1" applyBorder="1" applyAlignment="1">
      <alignment horizontal="right" vertical="center"/>
    </xf>
    <xf numFmtId="38" fontId="13" fillId="0" borderId="166" xfId="1162" applyFont="1" applyBorder="1" applyAlignment="1">
      <alignment horizontal="right" vertical="center"/>
    </xf>
    <xf numFmtId="38" fontId="13" fillId="0" borderId="149" xfId="1162" applyFont="1" applyBorder="1" applyAlignment="1">
      <alignment horizontal="right" vertical="center"/>
    </xf>
    <xf numFmtId="38" fontId="5" fillId="0" borderId="204" xfId="1528" applyNumberFormat="1" applyBorder="1" applyAlignment="1">
      <alignment horizontal="right" vertical="center" shrinkToFit="1"/>
    </xf>
    <xf numFmtId="38" fontId="9" fillId="0" borderId="153" xfId="1162" applyFont="1" applyBorder="1">
      <alignment vertical="center"/>
    </xf>
    <xf numFmtId="38" fontId="9" fillId="0" borderId="152" xfId="1162" applyFont="1" applyBorder="1">
      <alignment vertical="center"/>
    </xf>
    <xf numFmtId="177" fontId="21" fillId="0" borderId="53" xfId="1522" applyNumberFormat="1" applyFont="1" applyBorder="1" applyAlignment="1">
      <alignment horizontal="left" vertical="center"/>
    </xf>
    <xf numFmtId="181" fontId="13" fillId="0" borderId="0" xfId="1528" applyNumberFormat="1" applyFont="1" applyAlignment="1">
      <alignment vertical="center"/>
    </xf>
    <xf numFmtId="176" fontId="9" fillId="0" borderId="220" xfId="1528" applyNumberFormat="1" applyFont="1" applyBorder="1" applyAlignment="1">
      <alignment horizontal="right" vertical="center"/>
    </xf>
    <xf numFmtId="0" fontId="9" fillId="0" borderId="72" xfId="1528" applyFont="1" applyBorder="1" applyAlignment="1" applyProtection="1">
      <alignment horizontal="center" vertical="center" textRotation="255" shrinkToFit="1"/>
      <protection locked="0"/>
    </xf>
    <xf numFmtId="38" fontId="13" fillId="0" borderId="0" xfId="1162" applyFont="1" applyAlignment="1">
      <alignment horizontal="right" vertical="center"/>
    </xf>
    <xf numFmtId="38" fontId="5" fillId="0" borderId="14" xfId="1528" applyNumberFormat="1" applyBorder="1" applyAlignment="1">
      <alignment vertical="center"/>
    </xf>
    <xf numFmtId="0" fontId="13" fillId="0" borderId="15" xfId="1528" applyFont="1" applyBorder="1" applyAlignment="1" applyProtection="1">
      <alignment horizontal="center" vertical="center" shrinkToFit="1"/>
      <protection locked="0"/>
    </xf>
    <xf numFmtId="38" fontId="5" fillId="0" borderId="22" xfId="1528" applyNumberFormat="1" applyBorder="1" applyAlignment="1">
      <alignment vertical="center"/>
    </xf>
    <xf numFmtId="38" fontId="5" fillId="0" borderId="23" xfId="1528" applyNumberFormat="1" applyBorder="1" applyAlignment="1">
      <alignment vertical="center"/>
    </xf>
    <xf numFmtId="38" fontId="5" fillId="0" borderId="25" xfId="1528" applyNumberFormat="1" applyBorder="1" applyAlignment="1">
      <alignment vertical="center"/>
    </xf>
    <xf numFmtId="38" fontId="5" fillId="0" borderId="28" xfId="1528" applyNumberFormat="1" applyBorder="1" applyAlignment="1">
      <alignment horizontal="right" vertical="center" shrinkToFit="1"/>
    </xf>
    <xf numFmtId="38" fontId="5" fillId="0" borderId="29" xfId="1528" applyNumberFormat="1" applyBorder="1" applyAlignment="1">
      <alignment horizontal="right" vertical="center" shrinkToFit="1"/>
    </xf>
    <xf numFmtId="38" fontId="5" fillId="0" borderId="30" xfId="1528" applyNumberFormat="1" applyBorder="1" applyAlignment="1">
      <alignment horizontal="right" vertical="center" shrinkToFit="1"/>
    </xf>
    <xf numFmtId="38" fontId="9" fillId="0" borderId="42" xfId="1528" applyNumberFormat="1" applyFont="1" applyBorder="1" applyAlignment="1">
      <alignment vertical="center"/>
    </xf>
    <xf numFmtId="38" fontId="9" fillId="0" borderId="50" xfId="1528" applyNumberFormat="1" applyFont="1" applyBorder="1" applyAlignment="1">
      <alignment horizontal="right" vertical="center" shrinkToFit="1"/>
    </xf>
    <xf numFmtId="38" fontId="5" fillId="0" borderId="51" xfId="1528" applyNumberFormat="1" applyBorder="1" applyAlignment="1">
      <alignment horizontal="right" vertical="center" shrinkToFit="1"/>
    </xf>
    <xf numFmtId="0" fontId="19" fillId="0" borderId="21" xfId="1528" applyFont="1" applyBorder="1" applyAlignment="1">
      <alignment horizontal="center" vertical="center"/>
    </xf>
    <xf numFmtId="0" fontId="20" fillId="0" borderId="36" xfId="1528" applyFont="1" applyBorder="1" applyAlignment="1">
      <alignment vertical="center" wrapText="1"/>
    </xf>
    <xf numFmtId="0" fontId="20" fillId="0" borderId="36" xfId="1528" applyFont="1" applyBorder="1" applyAlignment="1">
      <alignment vertical="center" wrapText="1" shrinkToFit="1"/>
    </xf>
    <xf numFmtId="0" fontId="9" fillId="0" borderId="94" xfId="1528" applyFont="1" applyBorder="1" applyAlignment="1" applyProtection="1">
      <alignment horizontal="center" vertical="center" textRotation="255" shrinkToFit="1"/>
      <protection locked="0"/>
    </xf>
    <xf numFmtId="0" fontId="9" fillId="0" borderId="95" xfId="1528" applyFont="1" applyBorder="1" applyAlignment="1" applyProtection="1">
      <alignment horizontal="center" vertical="center" textRotation="255" shrinkToFit="1"/>
      <protection locked="0"/>
    </xf>
    <xf numFmtId="38" fontId="9" fillId="0" borderId="99" xfId="1528" applyNumberFormat="1" applyFont="1" applyBorder="1" applyAlignment="1">
      <alignment horizontal="right" vertical="center" shrinkToFit="1"/>
    </xf>
    <xf numFmtId="0" fontId="20" fillId="0" borderId="72" xfId="1528" applyFont="1" applyBorder="1" applyAlignment="1">
      <alignment vertical="center" wrapText="1"/>
    </xf>
    <xf numFmtId="0" fontId="13" fillId="0" borderId="56" xfId="1527" applyFont="1" applyBorder="1" applyAlignment="1">
      <alignment horizontal="center" vertical="center"/>
    </xf>
    <xf numFmtId="0" fontId="13" fillId="0" borderId="36" xfId="1527" applyFont="1" applyBorder="1" applyAlignment="1">
      <alignment horizontal="center" vertical="center"/>
    </xf>
    <xf numFmtId="0" fontId="13" fillId="0" borderId="112" xfId="1527" applyFont="1" applyBorder="1" applyAlignment="1">
      <alignment horizontal="center" vertical="center"/>
    </xf>
    <xf numFmtId="0" fontId="13" fillId="0" borderId="90" xfId="1527" applyFont="1" applyBorder="1" applyAlignment="1">
      <alignment horizontal="left" vertical="center"/>
    </xf>
    <xf numFmtId="0" fontId="13" fillId="0" borderId="111" xfId="1527" applyFont="1" applyBorder="1" applyAlignment="1">
      <alignment horizontal="left" vertical="center"/>
    </xf>
    <xf numFmtId="38" fontId="13" fillId="0" borderId="14" xfId="1162" applyFont="1" applyBorder="1" applyAlignment="1">
      <alignment horizontal="right" vertical="center"/>
    </xf>
    <xf numFmtId="38" fontId="13" fillId="0" borderId="25" xfId="1162" applyFont="1" applyBorder="1" applyAlignment="1">
      <alignment horizontal="right" vertical="center"/>
    </xf>
    <xf numFmtId="38" fontId="13" fillId="0" borderId="108" xfId="1162" applyFont="1" applyBorder="1" applyAlignment="1">
      <alignment horizontal="right" vertical="center"/>
    </xf>
    <xf numFmtId="38" fontId="13" fillId="0" borderId="109" xfId="1162" applyFont="1" applyBorder="1" applyAlignment="1">
      <alignment horizontal="right" vertical="center"/>
    </xf>
    <xf numFmtId="38" fontId="13" fillId="0" borderId="26" xfId="1162" applyFont="1" applyBorder="1" applyAlignment="1">
      <alignment horizontal="right" vertical="center"/>
    </xf>
    <xf numFmtId="38" fontId="13" fillId="0" borderId="27" xfId="1162" applyFont="1" applyBorder="1" applyAlignment="1">
      <alignment horizontal="right" vertical="center"/>
    </xf>
    <xf numFmtId="38" fontId="13" fillId="0" borderId="39" xfId="1162" applyFont="1" applyBorder="1" applyAlignment="1">
      <alignment horizontal="right" vertical="center"/>
    </xf>
    <xf numFmtId="0" fontId="14" fillId="0" borderId="90" xfId="1527" applyFont="1" applyBorder="1" applyAlignment="1">
      <alignment horizontal="center" vertical="center"/>
    </xf>
    <xf numFmtId="0" fontId="14" fillId="0" borderId="89" xfId="1527" applyFont="1" applyBorder="1" applyAlignment="1">
      <alignment horizontal="center" vertical="center"/>
    </xf>
    <xf numFmtId="0" fontId="14" fillId="0" borderId="111" xfId="1527" applyFont="1" applyBorder="1" applyAlignment="1">
      <alignment horizontal="center" vertical="center"/>
    </xf>
    <xf numFmtId="0" fontId="14" fillId="0" borderId="81" xfId="1527" applyFont="1" applyBorder="1" applyAlignment="1">
      <alignment horizontal="center" vertical="center"/>
    </xf>
    <xf numFmtId="0" fontId="14" fillId="0" borderId="113" xfId="1527" applyFont="1" applyBorder="1" applyAlignment="1">
      <alignment horizontal="center" vertical="center"/>
    </xf>
    <xf numFmtId="0" fontId="14" fillId="0" borderId="36" xfId="1527" applyFont="1" applyBorder="1" applyAlignment="1">
      <alignment horizontal="center" vertical="center"/>
    </xf>
    <xf numFmtId="0" fontId="14" fillId="0" borderId="104" xfId="1527" applyFont="1" applyBorder="1" applyAlignment="1">
      <alignment horizontal="center" vertical="center"/>
    </xf>
    <xf numFmtId="0" fontId="14" fillId="0" borderId="106" xfId="1527" applyFont="1" applyBorder="1" applyAlignment="1">
      <alignment horizontal="center" vertical="center"/>
    </xf>
    <xf numFmtId="38" fontId="13" fillId="0" borderId="68" xfId="1162" applyFont="1" applyBorder="1" applyAlignment="1">
      <alignment horizontal="right" vertical="center"/>
    </xf>
    <xf numFmtId="0" fontId="9" fillId="29" borderId="93" xfId="1528" applyFont="1" applyFill="1" applyBorder="1" applyAlignment="1" applyProtection="1">
      <alignment horizontal="center" vertical="center" textRotation="255" shrinkToFit="1"/>
      <protection locked="0"/>
    </xf>
    <xf numFmtId="0" fontId="82" fillId="0" borderId="36" xfId="1528" applyFont="1" applyBorder="1" applyAlignment="1">
      <alignment vertical="center" wrapText="1" shrinkToFit="1"/>
    </xf>
    <xf numFmtId="38" fontId="13" fillId="0" borderId="165" xfId="1162" applyFont="1" applyBorder="1" applyAlignment="1">
      <alignment horizontal="right" vertical="center"/>
    </xf>
    <xf numFmtId="38" fontId="5" fillId="0" borderId="116" xfId="1528" applyNumberFormat="1" applyBorder="1" applyAlignment="1">
      <alignment horizontal="right" vertical="center" shrinkToFit="1"/>
    </xf>
    <xf numFmtId="38" fontId="5" fillId="0" borderId="108" xfId="1528" applyNumberFormat="1" applyBorder="1" applyAlignment="1">
      <alignment horizontal="right" vertical="center" shrinkToFit="1"/>
    </xf>
    <xf numFmtId="38" fontId="5" fillId="0" borderId="109" xfId="1528" applyNumberFormat="1" applyBorder="1" applyAlignment="1">
      <alignment horizontal="right" vertical="center" shrinkToFit="1"/>
    </xf>
    <xf numFmtId="38" fontId="15" fillId="29" borderId="24" xfId="1162" applyFont="1" applyFill="1" applyBorder="1">
      <alignment vertical="center"/>
    </xf>
    <xf numFmtId="38" fontId="15" fillId="29" borderId="25" xfId="1162" applyFont="1" applyFill="1" applyBorder="1">
      <alignment vertical="center"/>
    </xf>
    <xf numFmtId="38" fontId="15" fillId="29" borderId="65" xfId="1162" applyFont="1" applyFill="1" applyBorder="1" applyAlignment="1">
      <alignment horizontal="right" vertical="center"/>
    </xf>
    <xf numFmtId="38" fontId="15" fillId="29" borderId="67" xfId="1162" applyFont="1" applyFill="1" applyBorder="1" applyAlignment="1">
      <alignment horizontal="right" vertical="center"/>
    </xf>
    <xf numFmtId="38" fontId="15" fillId="29" borderId="68" xfId="1162" applyFont="1" applyFill="1" applyBorder="1">
      <alignment vertical="center"/>
    </xf>
    <xf numFmtId="38" fontId="15" fillId="29" borderId="22" xfId="1162" applyFont="1" applyFill="1" applyBorder="1">
      <alignment vertical="center"/>
    </xf>
    <xf numFmtId="38" fontId="15" fillId="29" borderId="23" xfId="1162" applyFont="1" applyFill="1" applyBorder="1">
      <alignment vertical="center"/>
    </xf>
    <xf numFmtId="38" fontId="15" fillId="29" borderId="65" xfId="1162" applyFont="1" applyFill="1" applyBorder="1">
      <alignment vertical="center"/>
    </xf>
    <xf numFmtId="38" fontId="15" fillId="29" borderId="66" xfId="1162" applyFont="1" applyFill="1" applyBorder="1">
      <alignment vertical="center"/>
    </xf>
    <xf numFmtId="38" fontId="15" fillId="29" borderId="67" xfId="1162" applyFont="1" applyFill="1" applyBorder="1">
      <alignment vertical="center"/>
    </xf>
    <xf numFmtId="38" fontId="5" fillId="0" borderId="205" xfId="1528" applyNumberFormat="1" applyBorder="1" applyAlignment="1">
      <alignment horizontal="right" vertical="center" shrinkToFit="1"/>
    </xf>
    <xf numFmtId="0" fontId="30" fillId="0" borderId="148" xfId="1528" applyFont="1" applyBorder="1" applyAlignment="1" applyProtection="1">
      <alignment horizontal="center" vertical="center"/>
      <protection locked="0"/>
    </xf>
    <xf numFmtId="0" fontId="21" fillId="0" borderId="224" xfId="1528" applyFont="1" applyBorder="1" applyAlignment="1" applyProtection="1">
      <alignment horizontal="center" vertical="center" textRotation="255" shrinkToFit="1"/>
      <protection locked="0"/>
    </xf>
    <xf numFmtId="0" fontId="21" fillId="0" borderId="81" xfId="1528" applyFont="1" applyBorder="1" applyAlignment="1" applyProtection="1">
      <alignment horizontal="center" vertical="center" textRotation="255" shrinkToFit="1"/>
      <protection locked="0"/>
    </xf>
    <xf numFmtId="0" fontId="21" fillId="0" borderId="225" xfId="1528" applyFont="1" applyBorder="1" applyAlignment="1" applyProtection="1">
      <alignment horizontal="center" vertical="center" textRotation="255" shrinkToFit="1"/>
      <protection locked="0"/>
    </xf>
    <xf numFmtId="177" fontId="21" fillId="0" borderId="189" xfId="1521" applyNumberFormat="1" applyFont="1" applyBorder="1" applyAlignment="1">
      <alignment horizontal="left" vertical="center"/>
    </xf>
    <xf numFmtId="0" fontId="9" fillId="0" borderId="226" xfId="1528" applyFont="1" applyBorder="1" applyAlignment="1" applyProtection="1">
      <alignment horizontal="center" vertical="center" textRotation="255" shrinkToFit="1"/>
      <protection locked="0"/>
    </xf>
    <xf numFmtId="0" fontId="20" fillId="0" borderId="227" xfId="1528" applyFont="1" applyBorder="1" applyAlignment="1">
      <alignment vertical="center" wrapText="1" shrinkToFit="1"/>
    </xf>
    <xf numFmtId="38" fontId="9" fillId="0" borderId="229" xfId="1528" applyNumberFormat="1" applyFont="1" applyBorder="1" applyAlignment="1">
      <alignment vertical="center"/>
    </xf>
    <xf numFmtId="38" fontId="5" fillId="0" borderId="230" xfId="1528" applyNumberFormat="1" applyBorder="1" applyAlignment="1">
      <alignment vertical="center"/>
    </xf>
    <xf numFmtId="38" fontId="5" fillId="0" borderId="226" xfId="1528" applyNumberFormat="1" applyBorder="1" applyAlignment="1">
      <alignment vertical="center"/>
    </xf>
    <xf numFmtId="38" fontId="5" fillId="0" borderId="104" xfId="1528" applyNumberFormat="1" applyBorder="1" applyAlignment="1">
      <alignment vertical="center"/>
    </xf>
    <xf numFmtId="0" fontId="20" fillId="0" borderId="227" xfId="1528" applyFont="1" applyBorder="1" applyAlignment="1">
      <alignment vertical="center" wrapText="1"/>
    </xf>
    <xf numFmtId="38" fontId="5" fillId="0" borderId="231" xfId="1528" applyNumberFormat="1" applyBorder="1" applyAlignment="1">
      <alignment vertical="center"/>
    </xf>
    <xf numFmtId="38" fontId="5" fillId="0" borderId="232" xfId="1528" applyNumberFormat="1" applyBorder="1" applyAlignment="1">
      <alignment vertical="center"/>
    </xf>
    <xf numFmtId="38" fontId="5" fillId="0" borderId="231" xfId="1162" applyBorder="1">
      <alignment vertical="center"/>
    </xf>
    <xf numFmtId="38" fontId="5" fillId="0" borderId="233" xfId="1162" applyBorder="1">
      <alignment vertical="center"/>
    </xf>
    <xf numFmtId="38" fontId="5" fillId="0" borderId="234" xfId="1162" applyBorder="1">
      <alignment vertical="center"/>
    </xf>
    <xf numFmtId="38" fontId="5" fillId="0" borderId="104" xfId="1162" applyBorder="1">
      <alignment vertical="center"/>
    </xf>
    <xf numFmtId="0" fontId="9" fillId="0" borderId="226" xfId="1528" applyFont="1" applyBorder="1" applyAlignment="1" applyProtection="1">
      <alignment vertical="center" textRotation="255" shrinkToFit="1"/>
      <protection locked="0"/>
    </xf>
    <xf numFmtId="0" fontId="20" fillId="0" borderId="227" xfId="1528" applyFont="1" applyBorder="1" applyAlignment="1">
      <alignment horizontal="left" vertical="center" wrapText="1" shrinkToFit="1"/>
    </xf>
    <xf numFmtId="0" fontId="9" fillId="0" borderId="226" xfId="1528" applyFont="1" applyBorder="1" applyAlignment="1" applyProtection="1">
      <alignment horizontal="center" vertical="center" textRotation="255"/>
      <protection locked="0"/>
    </xf>
    <xf numFmtId="0" fontId="9" fillId="0" borderId="131" xfId="1528" applyFont="1" applyBorder="1" applyAlignment="1" applyProtection="1">
      <alignment horizontal="center" vertical="center" shrinkToFit="1"/>
      <protection locked="0"/>
    </xf>
    <xf numFmtId="0" fontId="19" fillId="0" borderId="2" xfId="1528" applyFont="1" applyBorder="1" applyAlignment="1">
      <alignment horizontal="center" vertical="center" shrinkToFit="1"/>
    </xf>
    <xf numFmtId="38" fontId="9" fillId="0" borderId="236" xfId="1528" applyNumberFormat="1" applyFont="1" applyBorder="1" applyAlignment="1">
      <alignment horizontal="right" vertical="center" shrinkToFit="1"/>
    </xf>
    <xf numFmtId="38" fontId="5" fillId="0" borderId="64" xfId="1528" applyNumberFormat="1" applyBorder="1" applyAlignment="1">
      <alignment horizontal="right" vertical="center" shrinkToFit="1"/>
    </xf>
    <xf numFmtId="38" fontId="5" fillId="0" borderId="69" xfId="1528" applyNumberFormat="1" applyBorder="1" applyAlignment="1">
      <alignment horizontal="right" vertical="center" shrinkToFit="1"/>
    </xf>
    <xf numFmtId="38" fontId="14" fillId="0" borderId="127" xfId="1528" applyNumberFormat="1" applyFont="1" applyBorder="1" applyAlignment="1">
      <alignment horizontal="right" vertical="center"/>
    </xf>
    <xf numFmtId="38" fontId="9" fillId="0" borderId="237" xfId="1162" applyFont="1" applyBorder="1">
      <alignment vertical="center"/>
    </xf>
    <xf numFmtId="38" fontId="13" fillId="0" borderId="242" xfId="1162" applyFont="1" applyBorder="1" applyAlignment="1">
      <alignment horizontal="right" vertical="center"/>
    </xf>
    <xf numFmtId="38" fontId="13" fillId="0" borderId="243" xfId="1162" applyFont="1" applyBorder="1" applyAlignment="1">
      <alignment horizontal="right" vertical="center"/>
    </xf>
    <xf numFmtId="38" fontId="13" fillId="0" borderId="244" xfId="1162" applyFont="1" applyBorder="1" applyAlignment="1">
      <alignment horizontal="right" vertical="center"/>
    </xf>
    <xf numFmtId="0" fontId="13" fillId="0" borderId="242" xfId="1527" applyFont="1" applyBorder="1" applyAlignment="1">
      <alignment horizontal="left" vertical="center"/>
    </xf>
    <xf numFmtId="0" fontId="13" fillId="0" borderId="243" xfId="1527" applyFont="1" applyBorder="1" applyAlignment="1">
      <alignment horizontal="center" vertical="center"/>
    </xf>
    <xf numFmtId="0" fontId="13" fillId="0" borderId="244" xfId="1527" applyFont="1" applyBorder="1" applyAlignment="1">
      <alignment horizontal="center" vertical="center"/>
    </xf>
    <xf numFmtId="0" fontId="13" fillId="0" borderId="24" xfId="1527" applyFont="1" applyBorder="1" applyAlignment="1">
      <alignment horizontal="left" vertical="center"/>
    </xf>
    <xf numFmtId="0" fontId="13" fillId="0" borderId="14" xfId="1527" applyFont="1" applyBorder="1" applyAlignment="1">
      <alignment horizontal="center" vertical="center"/>
    </xf>
    <xf numFmtId="0" fontId="13" fillId="0" borderId="25" xfId="1527" applyFont="1" applyBorder="1" applyAlignment="1">
      <alignment horizontal="center" vertical="center"/>
    </xf>
    <xf numFmtId="0" fontId="13" fillId="0" borderId="116" xfId="1527" applyFont="1" applyBorder="1" applyAlignment="1">
      <alignment horizontal="left" vertical="center"/>
    </xf>
    <xf numFmtId="0" fontId="13" fillId="0" borderId="108" xfId="1527" applyFont="1" applyBorder="1" applyAlignment="1">
      <alignment horizontal="center" vertical="center"/>
    </xf>
    <xf numFmtId="0" fontId="13" fillId="0" borderId="109" xfId="1527" applyFont="1" applyBorder="1" applyAlignment="1">
      <alignment horizontal="center" vertical="center"/>
    </xf>
    <xf numFmtId="38" fontId="13" fillId="0" borderId="242" xfId="1162" applyFont="1" applyBorder="1">
      <alignment vertical="center"/>
    </xf>
    <xf numFmtId="38" fontId="13" fillId="0" borderId="243" xfId="1162" applyFont="1" applyBorder="1">
      <alignment vertical="center"/>
    </xf>
    <xf numFmtId="38" fontId="13" fillId="0" borderId="244" xfId="1162" applyFont="1" applyBorder="1">
      <alignment vertical="center"/>
    </xf>
    <xf numFmtId="38" fontId="13" fillId="0" borderId="108" xfId="1162" applyFont="1" applyBorder="1">
      <alignment vertical="center"/>
    </xf>
    <xf numFmtId="38" fontId="13" fillId="0" borderId="109" xfId="1162" applyFont="1" applyBorder="1">
      <alignment vertical="center"/>
    </xf>
    <xf numFmtId="38" fontId="5" fillId="0" borderId="26" xfId="1162" applyBorder="1">
      <alignment vertical="center"/>
    </xf>
    <xf numFmtId="38" fontId="9" fillId="0" borderId="43" xfId="1162" applyFont="1" applyBorder="1">
      <alignment vertical="center"/>
    </xf>
    <xf numFmtId="38" fontId="5" fillId="0" borderId="27" xfId="1162" applyBorder="1">
      <alignment vertical="center"/>
    </xf>
    <xf numFmtId="38" fontId="5" fillId="0" borderId="40" xfId="1528" applyNumberFormat="1" applyBorder="1" applyAlignment="1">
      <alignment vertical="center"/>
    </xf>
    <xf numFmtId="38" fontId="9" fillId="0" borderId="43" xfId="1162" applyFont="1" applyBorder="1" applyAlignment="1">
      <alignment horizontal="right" vertical="center"/>
    </xf>
    <xf numFmtId="38" fontId="15" fillId="29" borderId="68" xfId="1162" applyFont="1" applyFill="1" applyBorder="1" applyAlignment="1">
      <alignment horizontal="right" vertical="center"/>
    </xf>
    <xf numFmtId="38" fontId="15" fillId="29" borderId="24" xfId="1162" applyFont="1" applyFill="1" applyBorder="1" applyAlignment="1">
      <alignment horizontal="right" vertical="center"/>
    </xf>
    <xf numFmtId="38" fontId="5" fillId="0" borderId="14" xfId="1162" applyBorder="1" applyAlignment="1">
      <alignment horizontal="right" vertical="center"/>
    </xf>
    <xf numFmtId="38" fontId="9" fillId="0" borderId="42" xfId="1162" applyFont="1" applyBorder="1">
      <alignment vertical="center"/>
    </xf>
    <xf numFmtId="38" fontId="5" fillId="0" borderId="39" xfId="1162" applyBorder="1">
      <alignment vertical="center"/>
    </xf>
    <xf numFmtId="38" fontId="5" fillId="0" borderId="25" xfId="1162" applyBorder="1" applyAlignment="1">
      <alignment horizontal="right" vertical="center"/>
    </xf>
    <xf numFmtId="38" fontId="5" fillId="0" borderId="39" xfId="1528" applyNumberFormat="1" applyBorder="1" applyAlignment="1">
      <alignment vertical="center"/>
    </xf>
    <xf numFmtId="0" fontId="20" fillId="29" borderId="121" xfId="1528" applyFont="1" applyFill="1" applyBorder="1" applyAlignment="1">
      <alignment vertical="center" wrapText="1" shrinkToFit="1"/>
    </xf>
    <xf numFmtId="38" fontId="15" fillId="29" borderId="22" xfId="1162" applyFont="1" applyFill="1" applyBorder="1" applyAlignment="1">
      <alignment horizontal="right" vertical="center"/>
    </xf>
    <xf numFmtId="38" fontId="15" fillId="29" borderId="14" xfId="1162" applyFont="1" applyFill="1" applyBorder="1" applyAlignment="1">
      <alignment horizontal="right" vertical="center"/>
    </xf>
    <xf numFmtId="38" fontId="15" fillId="29" borderId="23" xfId="1162" applyFont="1" applyFill="1" applyBorder="1" applyAlignment="1">
      <alignment horizontal="right" vertical="center"/>
    </xf>
    <xf numFmtId="38" fontId="15" fillId="29" borderId="25" xfId="1162" applyFont="1" applyFill="1" applyBorder="1" applyAlignment="1">
      <alignment horizontal="right" vertical="center"/>
    </xf>
    <xf numFmtId="0" fontId="18" fillId="0" borderId="118" xfId="1528" applyFont="1" applyBorder="1" applyAlignment="1">
      <alignment horizontal="center" vertical="center"/>
    </xf>
    <xf numFmtId="38" fontId="5" fillId="0" borderId="26" xfId="1528" applyNumberFormat="1" applyBorder="1" applyAlignment="1">
      <alignment horizontal="right" vertical="center"/>
    </xf>
    <xf numFmtId="38" fontId="5" fillId="0" borderId="27" xfId="1528" applyNumberFormat="1" applyBorder="1" applyAlignment="1">
      <alignment horizontal="right" vertical="center"/>
    </xf>
    <xf numFmtId="38" fontId="9" fillId="0" borderId="42" xfId="1162" applyFont="1" applyBorder="1" applyAlignment="1">
      <alignment horizontal="right" vertical="center"/>
    </xf>
    <xf numFmtId="38" fontId="5" fillId="0" borderId="24" xfId="1162" applyBorder="1" applyAlignment="1">
      <alignment horizontal="right" vertical="center"/>
    </xf>
    <xf numFmtId="38" fontId="9" fillId="0" borderId="43" xfId="1528" applyNumberFormat="1" applyFont="1" applyBorder="1" applyAlignment="1">
      <alignment vertical="center"/>
    </xf>
    <xf numFmtId="38" fontId="9" fillId="0" borderId="245" xfId="1162" applyFont="1" applyBorder="1">
      <alignment vertical="center"/>
    </xf>
    <xf numFmtId="38" fontId="5" fillId="0" borderId="246" xfId="1162" applyBorder="1">
      <alignment vertical="center"/>
    </xf>
    <xf numFmtId="38" fontId="5" fillId="0" borderId="247" xfId="1162" applyBorder="1">
      <alignment vertical="center"/>
    </xf>
    <xf numFmtId="177" fontId="21" fillId="0" borderId="54" xfId="1521" applyNumberFormat="1" applyFont="1" applyBorder="1" applyAlignment="1">
      <alignment horizontal="left" vertical="center"/>
    </xf>
    <xf numFmtId="0" fontId="13" fillId="0" borderId="89" xfId="1527" applyFont="1" applyBorder="1" applyAlignment="1">
      <alignment horizontal="left" vertical="center"/>
    </xf>
    <xf numFmtId="0" fontId="13" fillId="0" borderId="36" xfId="1527" applyFont="1" applyBorder="1" applyAlignment="1">
      <alignment horizontal="left" vertical="center"/>
    </xf>
    <xf numFmtId="0" fontId="13" fillId="0" borderId="81" xfId="1527" applyFont="1" applyBorder="1" applyAlignment="1">
      <alignment horizontal="left" vertical="center"/>
    </xf>
    <xf numFmtId="0" fontId="20" fillId="0" borderId="111" xfId="1505" applyFont="1" applyBorder="1" applyAlignment="1">
      <alignment vertical="center"/>
    </xf>
    <xf numFmtId="0" fontId="9" fillId="29" borderId="98" xfId="1528" applyFont="1" applyFill="1" applyBorder="1" applyAlignment="1" applyProtection="1">
      <alignment horizontal="center" vertical="center" textRotation="255"/>
      <protection locked="0"/>
    </xf>
    <xf numFmtId="0" fontId="9" fillId="0" borderId="93" xfId="1528" applyFont="1" applyBorder="1" applyAlignment="1" applyProtection="1">
      <alignment horizontal="center" vertical="center" textRotation="255" shrinkToFit="1"/>
      <protection locked="0"/>
    </xf>
    <xf numFmtId="0" fontId="20" fillId="0" borderId="128" xfId="1528" applyFont="1" applyBorder="1" applyAlignment="1">
      <alignment vertical="center" wrapText="1"/>
    </xf>
    <xf numFmtId="0" fontId="9" fillId="0" borderId="93" xfId="1528" applyFont="1" applyBorder="1" applyAlignment="1" applyProtection="1">
      <alignment horizontal="center" vertical="center" textRotation="255"/>
      <protection locked="0"/>
    </xf>
    <xf numFmtId="0" fontId="9" fillId="0" borderId="134" xfId="1528" applyFont="1" applyBorder="1" applyAlignment="1" applyProtection="1">
      <alignment horizontal="center" vertical="center" textRotation="255"/>
      <protection locked="0"/>
    </xf>
    <xf numFmtId="0" fontId="20" fillId="0" borderId="36" xfId="1528" applyFont="1" applyBorder="1" applyAlignment="1">
      <alignment horizontal="left" vertical="center" wrapText="1"/>
    </xf>
    <xf numFmtId="177" fontId="21" fillId="0" borderId="58" xfId="1521" applyNumberFormat="1" applyFont="1" applyBorder="1" applyAlignment="1">
      <alignment horizontal="left" vertical="center"/>
    </xf>
    <xf numFmtId="0" fontId="21" fillId="0" borderId="248" xfId="1528" applyFont="1" applyBorder="1" applyAlignment="1" applyProtection="1">
      <alignment horizontal="center" vertical="center" textRotation="255" shrinkToFit="1"/>
      <protection locked="0"/>
    </xf>
    <xf numFmtId="0" fontId="21" fillId="0" borderId="249" xfId="1528" applyFont="1" applyBorder="1" applyAlignment="1" applyProtection="1">
      <alignment horizontal="center" vertical="center" textRotation="255" shrinkToFit="1"/>
      <protection locked="0"/>
    </xf>
    <xf numFmtId="0" fontId="21" fillId="0" borderId="250" xfId="1528" applyFont="1" applyBorder="1" applyAlignment="1" applyProtection="1">
      <alignment horizontal="center" vertical="center" textRotation="255" shrinkToFit="1"/>
      <protection locked="0"/>
    </xf>
    <xf numFmtId="0" fontId="13" fillId="0" borderId="251" xfId="1528" applyFont="1" applyBorder="1" applyAlignment="1" applyProtection="1">
      <alignment horizontal="center" vertical="center" textRotation="255" shrinkToFit="1"/>
      <protection locked="0"/>
    </xf>
    <xf numFmtId="0" fontId="13" fillId="0" borderId="107" xfId="1528" applyFont="1" applyBorder="1" applyAlignment="1" applyProtection="1">
      <alignment horizontal="center" vertical="center" textRotation="255" shrinkToFit="1"/>
      <protection locked="0"/>
    </xf>
    <xf numFmtId="0" fontId="20" fillId="0" borderId="52" xfId="1528" applyFont="1" applyBorder="1" applyAlignment="1">
      <alignment vertical="center" wrapText="1"/>
    </xf>
    <xf numFmtId="0" fontId="20" fillId="0" borderId="53" xfId="1528" applyFont="1" applyBorder="1" applyAlignment="1">
      <alignment horizontal="left" vertical="center" wrapText="1"/>
    </xf>
    <xf numFmtId="0" fontId="20" fillId="0" borderId="52" xfId="1528" applyFont="1" applyBorder="1" applyAlignment="1">
      <alignment horizontal="left" vertical="center" wrapText="1"/>
    </xf>
    <xf numFmtId="0" fontId="19" fillId="0" borderId="16" xfId="1528" applyFont="1" applyBorder="1" applyAlignment="1">
      <alignment horizontal="center" vertical="center"/>
    </xf>
    <xf numFmtId="0" fontId="9" fillId="0" borderId="72" xfId="1528" applyFont="1" applyBorder="1" applyAlignment="1">
      <alignment vertical="center" textRotation="255"/>
    </xf>
    <xf numFmtId="0" fontId="20" fillId="0" borderId="54" xfId="1528" applyFont="1" applyBorder="1" applyAlignment="1">
      <alignment horizontal="left" vertical="center" wrapText="1"/>
    </xf>
    <xf numFmtId="0" fontId="20" fillId="0" borderId="72" xfId="1528" applyFont="1" applyBorder="1" applyAlignment="1">
      <alignment horizontal="left" vertical="center" wrapText="1"/>
    </xf>
    <xf numFmtId="0" fontId="13" fillId="0" borderId="72" xfId="1528" applyFont="1" applyBorder="1" applyAlignment="1">
      <alignment vertical="center" shrinkToFit="1"/>
    </xf>
    <xf numFmtId="0" fontId="19" fillId="0" borderId="0" xfId="1528" applyFont="1" applyAlignment="1">
      <alignment horizontal="center" vertical="center"/>
    </xf>
    <xf numFmtId="0" fontId="19" fillId="0" borderId="16" xfId="1528" applyFont="1" applyBorder="1" applyAlignment="1">
      <alignment horizontal="center" vertical="center" shrinkToFit="1"/>
    </xf>
    <xf numFmtId="0" fontId="9" fillId="0" borderId="251" xfId="1528" applyFont="1" applyBorder="1" applyAlignment="1" applyProtection="1">
      <alignment horizontal="center" vertical="center" textRotation="255" shrinkToFit="1"/>
      <protection locked="0"/>
    </xf>
    <xf numFmtId="0" fontId="9" fillId="0" borderId="107" xfId="1528" applyFont="1" applyBorder="1" applyAlignment="1" applyProtection="1">
      <alignment horizontal="center" vertical="center" textRotation="255" shrinkToFit="1"/>
      <protection locked="0"/>
    </xf>
    <xf numFmtId="0" fontId="20" fillId="0" borderId="0" xfId="1528" applyFont="1" applyAlignment="1">
      <alignment horizontal="left" vertical="center" wrapText="1"/>
    </xf>
    <xf numFmtId="0" fontId="24" fillId="30" borderId="21" xfId="1528" applyFont="1" applyFill="1" applyBorder="1" applyAlignment="1">
      <alignment horizontal="center" vertical="center"/>
    </xf>
    <xf numFmtId="0" fontId="20" fillId="0" borderId="55" xfId="1528" applyFont="1" applyBorder="1" applyAlignment="1">
      <alignment horizontal="left" vertical="center" wrapText="1"/>
    </xf>
    <xf numFmtId="0" fontId="20" fillId="0" borderId="52" xfId="1528" applyFont="1" applyBorder="1" applyAlignment="1">
      <alignment vertical="center"/>
    </xf>
    <xf numFmtId="0" fontId="20" fillId="0" borderId="53" xfId="1528" applyFont="1" applyBorder="1" applyAlignment="1">
      <alignment vertical="center"/>
    </xf>
    <xf numFmtId="0" fontId="20" fillId="0" borderId="54" xfId="1528" applyFont="1" applyBorder="1" applyAlignment="1">
      <alignment vertical="center"/>
    </xf>
    <xf numFmtId="0" fontId="20" fillId="0" borderId="53" xfId="1528" applyFont="1" applyBorder="1" applyAlignment="1">
      <alignment vertical="center" wrapText="1"/>
    </xf>
    <xf numFmtId="0" fontId="27" fillId="0" borderId="0" xfId="1528" applyFont="1" applyAlignment="1">
      <alignment vertical="center"/>
    </xf>
    <xf numFmtId="0" fontId="20" fillId="0" borderId="193" xfId="1528" applyFont="1" applyBorder="1" applyAlignment="1">
      <alignment vertical="center"/>
    </xf>
    <xf numFmtId="0" fontId="20" fillId="0" borderId="194" xfId="1528" applyFont="1" applyBorder="1" applyAlignment="1">
      <alignment vertical="center"/>
    </xf>
    <xf numFmtId="0" fontId="76" fillId="30" borderId="16" xfId="1528" applyFont="1" applyFill="1" applyBorder="1" applyAlignment="1">
      <alignment horizontal="center" vertical="center" shrinkToFit="1"/>
    </xf>
    <xf numFmtId="0" fontId="20" fillId="0" borderId="135" xfId="1528" applyFont="1" applyBorder="1" applyAlignment="1">
      <alignment vertical="center" wrapText="1"/>
    </xf>
    <xf numFmtId="0" fontId="16" fillId="0" borderId="0" xfId="1528" applyFont="1" applyAlignment="1">
      <alignment horizontal="center" vertical="center"/>
    </xf>
    <xf numFmtId="0" fontId="32" fillId="0" borderId="21" xfId="1528" applyFont="1" applyBorder="1" applyAlignment="1">
      <alignment horizontal="center" vertical="center"/>
    </xf>
    <xf numFmtId="0" fontId="20" fillId="0" borderId="85" xfId="1528" applyFont="1" applyBorder="1" applyAlignment="1">
      <alignment vertical="center" wrapText="1" shrinkToFit="1"/>
    </xf>
    <xf numFmtId="0" fontId="32" fillId="0" borderId="21" xfId="1528" applyFont="1" applyBorder="1" applyAlignment="1">
      <alignment horizontal="center" vertical="center" shrinkToFit="1"/>
    </xf>
    <xf numFmtId="0" fontId="20" fillId="0" borderId="90" xfId="1528" applyFont="1" applyBorder="1" applyAlignment="1">
      <alignment vertical="center"/>
    </xf>
    <xf numFmtId="0" fontId="20" fillId="0" borderId="89" xfId="1528" applyFont="1" applyBorder="1" applyAlignment="1">
      <alignment vertical="center"/>
    </xf>
    <xf numFmtId="0" fontId="20" fillId="0" borderId="89" xfId="1528" applyFont="1" applyBorder="1" applyAlignment="1">
      <alignment vertical="center" shrinkToFit="1"/>
    </xf>
    <xf numFmtId="0" fontId="13" fillId="0" borderId="53" xfId="1528" applyFont="1" applyBorder="1" applyAlignment="1">
      <alignment vertical="center"/>
    </xf>
    <xf numFmtId="0" fontId="20" fillId="0" borderId="57" xfId="1528" applyFont="1" applyBorder="1" applyAlignment="1">
      <alignment horizontal="left" vertical="center" wrapText="1"/>
    </xf>
    <xf numFmtId="0" fontId="33" fillId="0" borderId="21" xfId="1528" applyFont="1" applyBorder="1" applyAlignment="1">
      <alignment horizontal="center" vertical="center" shrinkToFit="1"/>
    </xf>
    <xf numFmtId="0" fontId="20" fillId="0" borderId="72" xfId="1528" applyFont="1" applyBorder="1" applyAlignment="1" applyProtection="1">
      <alignment vertical="center" wrapText="1"/>
      <protection locked="0"/>
    </xf>
    <xf numFmtId="0" fontId="13" fillId="0" borderId="72" xfId="1528" applyFont="1" applyBorder="1" applyAlignment="1" applyProtection="1">
      <alignment vertical="center" shrinkToFit="1"/>
      <protection locked="0"/>
    </xf>
    <xf numFmtId="0" fontId="13" fillId="0" borderId="0" xfId="1528" applyFont="1" applyAlignment="1" applyProtection="1">
      <alignment vertical="center" shrinkToFit="1"/>
      <protection locked="0"/>
    </xf>
    <xf numFmtId="38" fontId="20" fillId="0" borderId="2" xfId="1162" applyFont="1" applyBorder="1" applyAlignment="1">
      <alignment horizontal="center" vertical="center"/>
    </xf>
    <xf numFmtId="0" fontId="20" fillId="0" borderId="60" xfId="1528" applyFont="1" applyBorder="1" applyAlignment="1">
      <alignment horizontal="center" vertical="center"/>
    </xf>
    <xf numFmtId="0" fontId="20" fillId="0" borderId="61" xfId="1528" applyFont="1" applyBorder="1" applyAlignment="1">
      <alignment horizontal="center" vertical="center"/>
    </xf>
    <xf numFmtId="0" fontId="20" fillId="0" borderId="62" xfId="1528" applyFont="1" applyBorder="1" applyAlignment="1">
      <alignment horizontal="center" vertical="center"/>
    </xf>
    <xf numFmtId="38" fontId="5" fillId="0" borderId="68" xfId="1528" applyNumberFormat="1" applyBorder="1" applyAlignment="1">
      <alignment vertical="center"/>
    </xf>
    <xf numFmtId="38" fontId="5" fillId="0" borderId="65" xfId="1528" applyNumberFormat="1" applyBorder="1" applyAlignment="1">
      <alignment vertical="center"/>
    </xf>
    <xf numFmtId="38" fontId="5" fillId="0" borderId="66" xfId="1528" applyNumberFormat="1" applyBorder="1" applyAlignment="1">
      <alignment vertical="center"/>
    </xf>
    <xf numFmtId="38" fontId="5" fillId="0" borderId="67" xfId="1528" applyNumberFormat="1" applyBorder="1" applyAlignment="1">
      <alignment vertical="center"/>
    </xf>
    <xf numFmtId="38" fontId="5" fillId="0" borderId="165" xfId="1528" applyNumberFormat="1" applyBorder="1" applyAlignment="1">
      <alignment vertical="center"/>
    </xf>
    <xf numFmtId="38" fontId="5" fillId="0" borderId="26" xfId="1528" applyNumberFormat="1" applyBorder="1" applyAlignment="1">
      <alignment vertical="center"/>
    </xf>
    <xf numFmtId="38" fontId="5" fillId="0" borderId="27" xfId="1528" applyNumberFormat="1" applyBorder="1" applyAlignment="1">
      <alignment vertical="center"/>
    </xf>
    <xf numFmtId="38" fontId="9" fillId="0" borderId="72" xfId="1528" applyNumberFormat="1" applyFont="1" applyBorder="1" applyAlignment="1">
      <alignment horizontal="right" vertical="center"/>
    </xf>
    <xf numFmtId="38" fontId="5" fillId="0" borderId="72" xfId="1528" applyNumberFormat="1" applyBorder="1" applyAlignment="1">
      <alignment horizontal="right" vertical="center"/>
    </xf>
    <xf numFmtId="38" fontId="9" fillId="0" borderId="41" xfId="1528" applyNumberFormat="1" applyFont="1" applyBorder="1" applyAlignment="1">
      <alignment horizontal="right" vertical="center"/>
    </xf>
    <xf numFmtId="38" fontId="5" fillId="0" borderId="68" xfId="1528" applyNumberFormat="1" applyBorder="1" applyAlignment="1">
      <alignment horizontal="right" vertical="center"/>
    </xf>
    <xf numFmtId="38" fontId="5" fillId="0" borderId="22" xfId="1528" applyNumberFormat="1" applyBorder="1" applyAlignment="1">
      <alignment horizontal="right" vertical="center"/>
    </xf>
    <xf numFmtId="38" fontId="5" fillId="0" borderId="23" xfId="1528" applyNumberFormat="1" applyBorder="1" applyAlignment="1">
      <alignment horizontal="right" vertical="center"/>
    </xf>
    <xf numFmtId="38" fontId="9" fillId="0" borderId="42" xfId="1528" applyNumberFormat="1" applyFont="1" applyBorder="1" applyAlignment="1">
      <alignment horizontal="right" vertical="center"/>
    </xf>
    <xf numFmtId="38" fontId="5" fillId="0" borderId="39" xfId="1528" applyNumberFormat="1" applyBorder="1" applyAlignment="1">
      <alignment horizontal="right" vertical="center"/>
    </xf>
    <xf numFmtId="38" fontId="5" fillId="0" borderId="14" xfId="1528" applyNumberFormat="1" applyBorder="1" applyAlignment="1">
      <alignment horizontal="right" vertical="center"/>
    </xf>
    <xf numFmtId="38" fontId="5" fillId="0" borderId="25" xfId="1528" applyNumberFormat="1" applyBorder="1" applyAlignment="1">
      <alignment horizontal="right" vertical="center"/>
    </xf>
    <xf numFmtId="0" fontId="9" fillId="0" borderId="72" xfId="1528" applyFont="1" applyBorder="1" applyAlignment="1">
      <alignment horizontal="right" vertical="center" textRotation="255"/>
    </xf>
    <xf numFmtId="0" fontId="9" fillId="0" borderId="79" xfId="1528" applyFont="1" applyBorder="1" applyAlignment="1">
      <alignment horizontal="right" vertical="center" textRotation="255"/>
    </xf>
    <xf numFmtId="38" fontId="5" fillId="0" borderId="38" xfId="1528" applyNumberFormat="1" applyBorder="1" applyAlignment="1">
      <alignment horizontal="right" vertical="center"/>
    </xf>
    <xf numFmtId="38" fontId="9" fillId="0" borderId="43" xfId="1528" applyNumberFormat="1" applyFont="1" applyBorder="1" applyAlignment="1">
      <alignment horizontal="right" vertical="center"/>
    </xf>
    <xf numFmtId="38" fontId="5" fillId="0" borderId="24" xfId="1528" applyNumberFormat="1" applyBorder="1" applyAlignment="1">
      <alignment horizontal="right" vertical="center"/>
    </xf>
    <xf numFmtId="0" fontId="13" fillId="0" borderId="72" xfId="1528" applyFont="1" applyBorder="1" applyAlignment="1">
      <alignment horizontal="right" vertical="center" shrinkToFit="1"/>
    </xf>
    <xf numFmtId="38" fontId="9" fillId="0" borderId="0" xfId="1528" applyNumberFormat="1" applyFont="1" applyAlignment="1">
      <alignment vertical="center"/>
    </xf>
    <xf numFmtId="38" fontId="5" fillId="0" borderId="0" xfId="1528" applyNumberFormat="1" applyAlignment="1">
      <alignment vertical="center"/>
    </xf>
    <xf numFmtId="38" fontId="9" fillId="0" borderId="44" xfId="1162" applyFont="1" applyBorder="1">
      <alignment vertical="center"/>
    </xf>
    <xf numFmtId="38" fontId="5" fillId="0" borderId="65" xfId="1162" applyBorder="1">
      <alignment vertical="center"/>
    </xf>
    <xf numFmtId="38" fontId="9" fillId="0" borderId="83" xfId="1162" applyFont="1" applyBorder="1">
      <alignment vertical="center"/>
    </xf>
    <xf numFmtId="38" fontId="5" fillId="0" borderId="84" xfId="1162" applyBorder="1">
      <alignment vertical="center"/>
    </xf>
    <xf numFmtId="38" fontId="5" fillId="0" borderId="24" xfId="1162" applyBorder="1">
      <alignment vertical="center"/>
    </xf>
    <xf numFmtId="38" fontId="5" fillId="0" borderId="40" xfId="1162" applyBorder="1" applyAlignment="1">
      <alignment horizontal="right" vertical="center"/>
    </xf>
    <xf numFmtId="38" fontId="5" fillId="0" borderId="26" xfId="1162" applyBorder="1" applyAlignment="1">
      <alignment horizontal="right" vertical="center"/>
    </xf>
    <xf numFmtId="38" fontId="5" fillId="0" borderId="27" xfId="1162" applyBorder="1" applyAlignment="1">
      <alignment horizontal="right" vertical="center"/>
    </xf>
    <xf numFmtId="38" fontId="9" fillId="0" borderId="215" xfId="1162" applyFont="1" applyBorder="1">
      <alignment vertical="center"/>
    </xf>
    <xf numFmtId="38" fontId="5" fillId="0" borderId="157" xfId="1162" applyBorder="1">
      <alignment vertical="center"/>
    </xf>
    <xf numFmtId="38" fontId="5" fillId="0" borderId="216" xfId="1162" applyBorder="1">
      <alignment vertical="center"/>
    </xf>
    <xf numFmtId="38" fontId="5" fillId="0" borderId="84" xfId="1528" applyNumberFormat="1" applyBorder="1" applyAlignment="1">
      <alignment vertical="center"/>
    </xf>
    <xf numFmtId="38" fontId="9" fillId="0" borderId="83" xfId="1528" applyNumberFormat="1" applyFont="1" applyBorder="1" applyAlignment="1">
      <alignment vertical="center"/>
    </xf>
    <xf numFmtId="38" fontId="9" fillId="0" borderId="72" xfId="1528" applyNumberFormat="1" applyFont="1" applyBorder="1" applyAlignment="1">
      <alignment vertical="center"/>
    </xf>
    <xf numFmtId="38" fontId="5" fillId="0" borderId="72" xfId="1528" applyNumberFormat="1" applyBorder="1" applyAlignment="1">
      <alignment vertical="center"/>
    </xf>
    <xf numFmtId="38" fontId="9" fillId="0" borderId="229" xfId="1162" applyFont="1" applyBorder="1" applyAlignment="1">
      <alignment horizontal="right" vertical="center"/>
    </xf>
    <xf numFmtId="38" fontId="5" fillId="0" borderId="230" xfId="1162" applyBorder="1" applyAlignment="1">
      <alignment horizontal="right" vertical="center"/>
    </xf>
    <xf numFmtId="38" fontId="5" fillId="0" borderId="226" xfId="1162" applyBorder="1" applyAlignment="1">
      <alignment horizontal="right" vertical="center"/>
    </xf>
    <xf numFmtId="38" fontId="5" fillId="0" borderId="104" xfId="1162" applyBorder="1" applyAlignment="1">
      <alignment horizontal="right" vertical="center"/>
    </xf>
    <xf numFmtId="38" fontId="5" fillId="0" borderId="231" xfId="1162" applyBorder="1" applyAlignment="1">
      <alignment horizontal="right" vertical="center"/>
    </xf>
    <xf numFmtId="38" fontId="5" fillId="0" borderId="232" xfId="1162" applyBorder="1" applyAlignment="1">
      <alignment horizontal="right" vertical="center"/>
    </xf>
    <xf numFmtId="38" fontId="9" fillId="0" borderId="74" xfId="1528" applyNumberFormat="1" applyFont="1" applyBorder="1" applyAlignment="1">
      <alignment vertical="center"/>
    </xf>
    <xf numFmtId="38" fontId="5" fillId="0" borderId="101" xfId="1162" applyBorder="1">
      <alignment vertical="center"/>
    </xf>
    <xf numFmtId="38" fontId="5" fillId="0" borderId="102" xfId="1162" applyBorder="1">
      <alignment vertical="center"/>
    </xf>
    <xf numFmtId="38" fontId="5" fillId="0" borderId="103" xfId="1162" applyBorder="1">
      <alignment vertical="center"/>
    </xf>
    <xf numFmtId="38" fontId="5" fillId="0" borderId="56" xfId="1162" applyBorder="1">
      <alignment vertical="center"/>
    </xf>
    <xf numFmtId="38" fontId="5" fillId="0" borderId="36" xfId="1162" applyBorder="1">
      <alignment vertical="center"/>
    </xf>
    <xf numFmtId="38" fontId="5" fillId="0" borderId="91" xfId="1162" applyBorder="1">
      <alignment vertical="center"/>
    </xf>
    <xf numFmtId="38" fontId="5" fillId="0" borderId="105" xfId="1162" applyBorder="1">
      <alignment vertical="center"/>
    </xf>
    <xf numFmtId="38" fontId="5" fillId="0" borderId="92" xfId="1162" applyBorder="1" applyAlignment="1">
      <alignment horizontal="right" vertical="center"/>
    </xf>
    <xf numFmtId="38" fontId="9" fillId="29" borderId="43" xfId="1162" applyFont="1" applyFill="1" applyBorder="1">
      <alignment vertical="center"/>
    </xf>
    <xf numFmtId="38" fontId="9" fillId="29" borderId="43" xfId="1162" applyFont="1" applyFill="1" applyBorder="1" applyAlignment="1">
      <alignment horizontal="right" vertical="center"/>
    </xf>
    <xf numFmtId="0" fontId="20" fillId="0" borderId="214" xfId="1528" applyFont="1" applyBorder="1" applyAlignment="1">
      <alignment horizontal="left" vertical="center" wrapText="1" shrinkToFit="1"/>
    </xf>
    <xf numFmtId="0" fontId="20" fillId="0" borderId="85" xfId="1528" applyFont="1" applyBorder="1" applyAlignment="1">
      <alignment horizontal="left" vertical="center" wrapText="1" shrinkToFit="1"/>
    </xf>
    <xf numFmtId="0" fontId="20" fillId="0" borderId="57" xfId="1528" applyFont="1" applyBorder="1" applyAlignment="1">
      <alignment horizontal="left" vertical="center" wrapText="1" shrinkToFit="1"/>
    </xf>
    <xf numFmtId="0" fontId="24" fillId="28" borderId="21" xfId="1528" applyFont="1" applyFill="1" applyBorder="1" applyAlignment="1">
      <alignment horizontal="center" vertical="center"/>
    </xf>
    <xf numFmtId="0" fontId="18" fillId="0" borderId="1" xfId="1528" applyFont="1" applyBorder="1" applyAlignment="1">
      <alignment horizontal="right" vertical="center"/>
    </xf>
    <xf numFmtId="0" fontId="14" fillId="0" borderId="0" xfId="1527" applyFont="1" applyAlignment="1">
      <alignment horizontal="left" vertical="center"/>
    </xf>
    <xf numFmtId="0" fontId="14" fillId="0" borderId="117" xfId="1528" applyFont="1" applyBorder="1" applyAlignment="1" applyProtection="1">
      <alignment horizontal="centerContinuous" vertical="center" shrinkToFit="1"/>
      <protection locked="0"/>
    </xf>
    <xf numFmtId="176" fontId="12" fillId="0" borderId="18" xfId="1528" applyNumberFormat="1" applyFont="1" applyBorder="1" applyAlignment="1" applyProtection="1">
      <alignment horizontal="center" vertical="center"/>
      <protection locked="0"/>
    </xf>
    <xf numFmtId="176" fontId="12" fillId="0" borderId="19" xfId="1528" applyNumberFormat="1" applyFont="1" applyBorder="1" applyAlignment="1" applyProtection="1">
      <alignment horizontal="center" vertical="center"/>
      <protection locked="0"/>
    </xf>
    <xf numFmtId="176" fontId="12" fillId="0" borderId="20" xfId="1528" applyNumberFormat="1" applyFont="1" applyBorder="1" applyAlignment="1" applyProtection="1">
      <alignment vertical="center"/>
      <protection locked="0"/>
    </xf>
    <xf numFmtId="176" fontId="12" fillId="0" borderId="72" xfId="1528" applyNumberFormat="1" applyFont="1" applyBorder="1" applyAlignment="1" applyProtection="1">
      <alignment vertical="center"/>
      <protection locked="0"/>
    </xf>
    <xf numFmtId="176" fontId="12" fillId="0" borderId="20" xfId="1528" applyNumberFormat="1" applyFont="1" applyBorder="1" applyAlignment="1" applyProtection="1">
      <alignment horizontal="center" vertical="center"/>
      <protection locked="0"/>
    </xf>
    <xf numFmtId="176" fontId="12" fillId="0" borderId="72" xfId="1528" applyNumberFormat="1" applyFont="1" applyBorder="1" applyAlignment="1" applyProtection="1">
      <alignment horizontal="center" vertical="center"/>
      <protection locked="0"/>
    </xf>
    <xf numFmtId="176" fontId="12" fillId="0" borderId="0" xfId="1528" applyNumberFormat="1" applyFont="1" applyAlignment="1" applyProtection="1">
      <alignment horizontal="right" vertical="center" shrinkToFit="1"/>
      <protection locked="0"/>
    </xf>
    <xf numFmtId="176" fontId="12" fillId="0" borderId="0" xfId="1528" applyNumberFormat="1" applyFont="1" applyAlignment="1" applyProtection="1">
      <alignment horizontal="center" vertical="center"/>
      <protection locked="0"/>
    </xf>
    <xf numFmtId="176" fontId="12" fillId="0" borderId="82" xfId="1528" applyNumberFormat="1" applyFont="1" applyBorder="1" applyAlignment="1" applyProtection="1">
      <alignment horizontal="center" vertical="center"/>
      <protection locked="0"/>
    </xf>
    <xf numFmtId="176" fontId="12" fillId="0" borderId="0" xfId="1528" applyNumberFormat="1" applyFont="1" applyAlignment="1" applyProtection="1">
      <alignment horizontal="center" vertical="center" shrinkToFit="1"/>
      <protection locked="0"/>
    </xf>
    <xf numFmtId="176" fontId="12" fillId="0" borderId="45" xfId="1528" applyNumberFormat="1" applyFont="1" applyBorder="1" applyAlignment="1" applyProtection="1">
      <alignment horizontal="center" vertical="center"/>
      <protection locked="0"/>
    </xf>
    <xf numFmtId="176" fontId="12" fillId="0" borderId="37" xfId="1528" applyNumberFormat="1" applyFont="1" applyBorder="1" applyAlignment="1" applyProtection="1">
      <alignment horizontal="center" vertical="center"/>
      <protection locked="0"/>
    </xf>
    <xf numFmtId="176" fontId="12" fillId="0" borderId="150" xfId="1528" applyNumberFormat="1" applyFont="1" applyBorder="1" applyAlignment="1" applyProtection="1">
      <alignment horizontal="center" vertical="center"/>
      <protection locked="0"/>
    </xf>
    <xf numFmtId="176" fontId="12" fillId="0" borderId="228" xfId="1528" applyNumberFormat="1" applyFont="1" applyBorder="1" applyAlignment="1" applyProtection="1">
      <alignment horizontal="center" vertical="center"/>
      <protection locked="0"/>
    </xf>
    <xf numFmtId="176" fontId="12" fillId="29" borderId="20" xfId="1528" applyNumberFormat="1" applyFont="1" applyFill="1" applyBorder="1" applyAlignment="1" applyProtection="1">
      <alignment vertical="center"/>
      <protection locked="0"/>
    </xf>
    <xf numFmtId="176" fontId="12" fillId="29" borderId="19" xfId="1528" applyNumberFormat="1" applyFont="1" applyFill="1" applyBorder="1" applyAlignment="1" applyProtection="1">
      <alignment horizontal="center" vertical="center"/>
      <protection locked="0"/>
    </xf>
    <xf numFmtId="176" fontId="12" fillId="29" borderId="20" xfId="1528" applyNumberFormat="1" applyFont="1" applyFill="1" applyBorder="1" applyAlignment="1" applyProtection="1">
      <alignment horizontal="center" vertical="center"/>
      <protection locked="0"/>
    </xf>
    <xf numFmtId="0" fontId="18" fillId="0" borderId="90" xfId="1528" applyFont="1" applyBorder="1" applyAlignment="1" applyProtection="1">
      <alignment vertical="center"/>
      <protection locked="0"/>
    </xf>
    <xf numFmtId="0" fontId="18" fillId="0" borderId="89" xfId="1528" applyFont="1" applyBorder="1" applyAlignment="1" applyProtection="1">
      <alignment vertical="center"/>
      <protection locked="0"/>
    </xf>
    <xf numFmtId="0" fontId="18" fillId="0" borderId="91" xfId="1528" applyFont="1" applyBorder="1" applyAlignment="1" applyProtection="1">
      <alignment vertical="center"/>
      <protection locked="0"/>
    </xf>
    <xf numFmtId="0" fontId="20" fillId="0" borderId="149" xfId="1528" applyFont="1" applyBorder="1" applyAlignment="1" applyProtection="1">
      <alignment vertical="center" wrapText="1"/>
      <protection locked="0"/>
    </xf>
    <xf numFmtId="0" fontId="18" fillId="0" borderId="149" xfId="1528" applyFont="1" applyBorder="1" applyAlignment="1" applyProtection="1">
      <alignment vertical="center"/>
      <protection locked="0"/>
    </xf>
    <xf numFmtId="0" fontId="18" fillId="0" borderId="68" xfId="1528" applyFont="1" applyBorder="1" applyAlignment="1" applyProtection="1">
      <alignment vertical="center"/>
      <protection locked="0"/>
    </xf>
    <xf numFmtId="0" fontId="18" fillId="0" borderId="65" xfId="1528" applyFont="1" applyBorder="1" applyAlignment="1" applyProtection="1">
      <alignment vertical="center"/>
      <protection locked="0"/>
    </xf>
    <xf numFmtId="0" fontId="18" fillId="0" borderId="0" xfId="1528" applyFont="1" applyAlignment="1" applyProtection="1">
      <alignment vertical="center" shrinkToFit="1"/>
      <protection locked="0"/>
    </xf>
    <xf numFmtId="0" fontId="12" fillId="0" borderId="117" xfId="1528" applyFont="1" applyBorder="1" applyAlignment="1" applyProtection="1">
      <alignment horizontal="centerContinuous" vertical="center" shrinkToFit="1"/>
      <protection locked="0"/>
    </xf>
    <xf numFmtId="0" fontId="12" fillId="0" borderId="0" xfId="1528" applyFont="1" applyAlignment="1" applyProtection="1">
      <alignment horizontal="centerContinuous" vertical="center" shrinkToFit="1"/>
      <protection locked="0"/>
    </xf>
    <xf numFmtId="0" fontId="9" fillId="0" borderId="117" xfId="1528" applyFont="1" applyBorder="1" applyAlignment="1" applyProtection="1">
      <alignment horizontal="centerContinuous" vertical="center" shrinkToFit="1"/>
      <protection locked="0"/>
    </xf>
    <xf numFmtId="0" fontId="9" fillId="29" borderId="95" xfId="0" applyFont="1" applyFill="1" applyBorder="1" applyAlignment="1" applyProtection="1">
      <alignment vertical="center" textRotation="255"/>
      <protection locked="0"/>
    </xf>
    <xf numFmtId="0" fontId="9" fillId="29" borderId="107" xfId="0" applyFont="1" applyFill="1" applyBorder="1" applyAlignment="1" applyProtection="1">
      <alignment vertical="center" textRotation="255"/>
      <protection locked="0"/>
    </xf>
    <xf numFmtId="0" fontId="9" fillId="29" borderId="95" xfId="0" applyFont="1" applyFill="1" applyBorder="1" applyAlignment="1" applyProtection="1">
      <alignment horizontal="center" vertical="center" textRotation="255"/>
      <protection locked="0"/>
    </xf>
    <xf numFmtId="0" fontId="12" fillId="29" borderId="117" xfId="1528" applyFont="1" applyFill="1" applyBorder="1" applyAlignment="1" applyProtection="1">
      <alignment horizontal="center" vertical="center" shrinkToFit="1"/>
      <protection locked="0"/>
    </xf>
    <xf numFmtId="176" fontId="12" fillId="0" borderId="82" xfId="1528" applyNumberFormat="1" applyFont="1" applyBorder="1" applyAlignment="1" applyProtection="1">
      <alignment horizontal="right" vertical="center" shrinkToFit="1"/>
      <protection locked="0"/>
    </xf>
    <xf numFmtId="0" fontId="18" fillId="0" borderId="18" xfId="1528" applyFont="1" applyBorder="1" applyAlignment="1" applyProtection="1">
      <alignment vertical="center"/>
      <protection locked="0"/>
    </xf>
    <xf numFmtId="0" fontId="18" fillId="0" borderId="19" xfId="1528" applyFont="1" applyBorder="1" applyAlignment="1" applyProtection="1">
      <alignment vertical="center"/>
      <protection locked="0"/>
    </xf>
    <xf numFmtId="0" fontId="18" fillId="0" borderId="82" xfId="1528" applyFont="1" applyBorder="1" applyAlignment="1" applyProtection="1">
      <alignment vertical="center"/>
      <protection locked="0"/>
    </xf>
    <xf numFmtId="0" fontId="20" fillId="0" borderId="18" xfId="1528" applyFont="1" applyBorder="1" applyAlignment="1" applyProtection="1">
      <alignment vertical="center" wrapText="1"/>
      <protection locked="0"/>
    </xf>
    <xf numFmtId="0" fontId="20" fillId="0" borderId="19" xfId="1528" applyFont="1" applyBorder="1" applyAlignment="1" applyProtection="1">
      <alignment vertical="center" wrapText="1"/>
      <protection locked="0"/>
    </xf>
    <xf numFmtId="0" fontId="18" fillId="0" borderId="82" xfId="1528" applyFont="1" applyBorder="1" applyAlignment="1" applyProtection="1">
      <alignment vertical="center" shrinkToFit="1"/>
      <protection locked="0"/>
    </xf>
    <xf numFmtId="176" fontId="12" fillId="0" borderId="0" xfId="1528" applyNumberFormat="1" applyFont="1" applyAlignment="1" applyProtection="1">
      <alignment vertical="center"/>
      <protection locked="0"/>
    </xf>
    <xf numFmtId="176" fontId="12" fillId="0" borderId="0" xfId="1528" applyNumberFormat="1" applyFont="1" applyAlignment="1" applyProtection="1">
      <alignment vertical="center" shrinkToFit="1"/>
      <protection locked="0"/>
    </xf>
    <xf numFmtId="176" fontId="12" fillId="0" borderId="217" xfId="1528" applyNumberFormat="1" applyFont="1" applyBorder="1" applyAlignment="1" applyProtection="1">
      <alignment horizontal="center" vertical="center"/>
      <protection locked="0"/>
    </xf>
    <xf numFmtId="0" fontId="5" fillId="0" borderId="0" xfId="1526" applyProtection="1">
      <alignment vertical="center"/>
      <protection locked="0"/>
    </xf>
    <xf numFmtId="0" fontId="23" fillId="0" borderId="0" xfId="1528" applyFont="1" applyAlignment="1" applyProtection="1">
      <alignment vertical="center"/>
      <protection locked="0"/>
    </xf>
    <xf numFmtId="176" fontId="12" fillId="29" borderId="45" xfId="1528" applyNumberFormat="1" applyFont="1" applyFill="1" applyBorder="1" applyAlignment="1" applyProtection="1">
      <alignment vertical="center"/>
      <protection locked="0"/>
    </xf>
    <xf numFmtId="176" fontId="12" fillId="29" borderId="19" xfId="1528" applyNumberFormat="1" applyFont="1" applyFill="1" applyBorder="1" applyAlignment="1" applyProtection="1">
      <alignment vertical="center"/>
      <protection locked="0"/>
    </xf>
    <xf numFmtId="0" fontId="14" fillId="0" borderId="0" xfId="1528" applyFont="1" applyAlignment="1" applyProtection="1">
      <alignment vertical="center" shrinkToFit="1"/>
      <protection locked="0"/>
    </xf>
    <xf numFmtId="176" fontId="12" fillId="29" borderId="45" xfId="1528" applyNumberFormat="1" applyFont="1" applyFill="1" applyBorder="1" applyAlignment="1" applyProtection="1">
      <alignment horizontal="center" vertical="center"/>
      <protection locked="0"/>
    </xf>
    <xf numFmtId="176" fontId="12" fillId="29" borderId="37" xfId="1528" applyNumberFormat="1" applyFont="1" applyFill="1" applyBorder="1" applyAlignment="1" applyProtection="1">
      <alignment horizontal="center" vertical="center"/>
      <protection locked="0"/>
    </xf>
    <xf numFmtId="176" fontId="12" fillId="29" borderId="130" xfId="1528" applyNumberFormat="1" applyFont="1" applyFill="1" applyBorder="1" applyAlignment="1" applyProtection="1">
      <alignment horizontal="center" vertical="center"/>
      <protection locked="0"/>
    </xf>
    <xf numFmtId="38" fontId="20" fillId="0" borderId="63" xfId="1162" applyFont="1" applyBorder="1" applyAlignment="1">
      <alignment horizontal="center" vertical="center"/>
    </xf>
    <xf numFmtId="0" fontId="20" fillId="0" borderId="64" xfId="1528" applyFont="1" applyBorder="1" applyAlignment="1">
      <alignment horizontal="center" vertical="center"/>
    </xf>
    <xf numFmtId="38" fontId="74" fillId="0" borderId="41" xfId="1528" applyNumberFormat="1" applyFont="1" applyBorder="1" applyAlignment="1">
      <alignment vertical="center"/>
    </xf>
    <xf numFmtId="38" fontId="75" fillId="0" borderId="38" xfId="1528" applyNumberFormat="1" applyFont="1" applyBorder="1" applyAlignment="1">
      <alignment vertical="center"/>
    </xf>
    <xf numFmtId="38" fontId="75" fillId="0" borderId="22" xfId="1528" applyNumberFormat="1" applyFont="1" applyBorder="1" applyAlignment="1">
      <alignment vertical="center"/>
    </xf>
    <xf numFmtId="38" fontId="75" fillId="0" borderId="23" xfId="1528" applyNumberFormat="1" applyFont="1" applyBorder="1" applyAlignment="1">
      <alignment vertical="center"/>
    </xf>
    <xf numFmtId="38" fontId="74" fillId="0" borderId="42" xfId="1528" applyNumberFormat="1" applyFont="1" applyBorder="1" applyAlignment="1">
      <alignment vertical="center"/>
    </xf>
    <xf numFmtId="38" fontId="75" fillId="0" borderId="39" xfId="1528" applyNumberFormat="1" applyFont="1" applyBorder="1" applyAlignment="1">
      <alignment vertical="center"/>
    </xf>
    <xf numFmtId="38" fontId="75" fillId="0" borderId="14" xfId="1528" applyNumberFormat="1" applyFont="1" applyBorder="1" applyAlignment="1">
      <alignment vertical="center"/>
    </xf>
    <xf numFmtId="38" fontId="75" fillId="0" borderId="25" xfId="1528" applyNumberFormat="1" applyFont="1" applyBorder="1" applyAlignment="1">
      <alignment vertical="center"/>
    </xf>
    <xf numFmtId="38" fontId="74" fillId="0" borderId="43" xfId="1528" applyNumberFormat="1" applyFont="1" applyBorder="1" applyAlignment="1">
      <alignment vertical="center"/>
    </xf>
    <xf numFmtId="38" fontId="75" fillId="0" borderId="40" xfId="1528" applyNumberFormat="1" applyFont="1" applyBorder="1" applyAlignment="1">
      <alignment vertical="center"/>
    </xf>
    <xf numFmtId="38" fontId="75" fillId="0" borderId="26" xfId="1528" applyNumberFormat="1" applyFont="1" applyBorder="1" applyAlignment="1">
      <alignment vertical="center"/>
    </xf>
    <xf numFmtId="38" fontId="75" fillId="0" borderId="27" xfId="1528" applyNumberFormat="1" applyFont="1" applyBorder="1" applyAlignment="1">
      <alignment vertical="center"/>
    </xf>
    <xf numFmtId="38" fontId="74" fillId="0" borderId="0" xfId="1528" applyNumberFormat="1" applyFont="1" applyAlignment="1">
      <alignment vertical="center"/>
    </xf>
    <xf numFmtId="38" fontId="75" fillId="0" borderId="0" xfId="1528" applyNumberFormat="1" applyFont="1" applyAlignment="1">
      <alignment vertical="center"/>
    </xf>
    <xf numFmtId="38" fontId="75" fillId="0" borderId="24" xfId="1528" applyNumberFormat="1" applyFont="1" applyBorder="1" applyAlignment="1">
      <alignment vertical="center"/>
    </xf>
    <xf numFmtId="38" fontId="74" fillId="0" borderId="83" xfId="1528" applyNumberFormat="1" applyFont="1" applyBorder="1" applyAlignment="1">
      <alignment vertical="center"/>
    </xf>
    <xf numFmtId="38" fontId="75" fillId="0" borderId="84" xfId="1528" applyNumberFormat="1" applyFont="1" applyBorder="1" applyAlignment="1">
      <alignment vertical="center"/>
    </xf>
    <xf numFmtId="38" fontId="75" fillId="0" borderId="67" xfId="1528" applyNumberFormat="1" applyFont="1" applyBorder="1" applyAlignment="1">
      <alignment vertical="center"/>
    </xf>
    <xf numFmtId="38" fontId="74" fillId="0" borderId="72" xfId="1528" applyNumberFormat="1" applyFont="1" applyBorder="1" applyAlignment="1">
      <alignment vertical="center"/>
    </xf>
    <xf numFmtId="38" fontId="75" fillId="0" borderId="72" xfId="1528" applyNumberFormat="1" applyFont="1" applyBorder="1" applyAlignment="1">
      <alignment vertical="center"/>
    </xf>
    <xf numFmtId="38" fontId="74" fillId="0" borderId="106" xfId="1528" applyNumberFormat="1" applyFont="1" applyBorder="1" applyAlignment="1">
      <alignment vertical="center"/>
    </xf>
    <xf numFmtId="38" fontId="75" fillId="0" borderId="68" xfId="1528" applyNumberFormat="1" applyFont="1" applyBorder="1" applyAlignment="1">
      <alignment vertical="center"/>
    </xf>
    <xf numFmtId="38" fontId="74" fillId="0" borderId="81" xfId="1528" applyNumberFormat="1" applyFont="1" applyBorder="1" applyAlignment="1">
      <alignment vertical="center"/>
    </xf>
    <xf numFmtId="38" fontId="74" fillId="0" borderId="46" xfId="1528" applyNumberFormat="1" applyFont="1" applyBorder="1" applyAlignment="1">
      <alignment vertical="center"/>
    </xf>
    <xf numFmtId="38" fontId="75" fillId="0" borderId="47" xfId="1528" applyNumberFormat="1" applyFont="1" applyBorder="1" applyAlignment="1">
      <alignment vertical="center"/>
    </xf>
    <xf numFmtId="38" fontId="75" fillId="0" borderId="48" xfId="1528" applyNumberFormat="1" applyFont="1" applyBorder="1" applyAlignment="1">
      <alignment vertical="center"/>
    </xf>
    <xf numFmtId="38" fontId="75" fillId="0" borderId="49" xfId="1528" applyNumberFormat="1" applyFont="1" applyBorder="1" applyAlignment="1">
      <alignment vertical="center"/>
    </xf>
    <xf numFmtId="38" fontId="75" fillId="0" borderId="165" xfId="1528" applyNumberFormat="1" applyFont="1" applyBorder="1" applyAlignment="1">
      <alignment vertical="center"/>
    </xf>
    <xf numFmtId="0" fontId="74" fillId="0" borderId="0" xfId="1528" applyFont="1" applyAlignment="1">
      <alignment vertical="center"/>
    </xf>
    <xf numFmtId="0" fontId="75" fillId="0" borderId="0" xfId="1528" applyFont="1" applyAlignment="1">
      <alignment vertical="center"/>
    </xf>
    <xf numFmtId="0" fontId="74" fillId="0" borderId="41" xfId="1528" applyFont="1" applyBorder="1" applyAlignment="1">
      <alignment vertical="center"/>
    </xf>
    <xf numFmtId="0" fontId="74" fillId="0" borderId="42" xfId="1528" applyFont="1" applyBorder="1" applyAlignment="1">
      <alignment vertical="center"/>
    </xf>
    <xf numFmtId="0" fontId="74" fillId="0" borderId="83" xfId="1528" applyFont="1" applyBorder="1" applyAlignment="1">
      <alignment vertical="center"/>
    </xf>
    <xf numFmtId="0" fontId="74" fillId="0" borderId="72" xfId="1528" applyFont="1" applyBorder="1" applyAlignment="1">
      <alignment vertical="center" wrapText="1"/>
    </xf>
    <xf numFmtId="0" fontId="75" fillId="0" borderId="72" xfId="1528" applyFont="1" applyBorder="1" applyAlignment="1">
      <alignment vertical="center" wrapText="1"/>
    </xf>
    <xf numFmtId="0" fontId="74" fillId="0" borderId="41" xfId="1528" applyFont="1" applyBorder="1" applyAlignment="1">
      <alignment vertical="center" wrapText="1"/>
    </xf>
    <xf numFmtId="38" fontId="75" fillId="0" borderId="68" xfId="1528" applyNumberFormat="1" applyFont="1" applyBorder="1" applyAlignment="1">
      <alignment vertical="center" wrapText="1"/>
    </xf>
    <xf numFmtId="0" fontId="75" fillId="0" borderId="22" xfId="1528" applyFont="1" applyBorder="1" applyAlignment="1">
      <alignment vertical="center" wrapText="1"/>
    </xf>
    <xf numFmtId="0" fontId="75" fillId="0" borderId="23" xfId="1528" applyFont="1" applyBorder="1" applyAlignment="1">
      <alignment vertical="center" wrapText="1"/>
    </xf>
    <xf numFmtId="0" fontId="74" fillId="0" borderId="42" xfId="1528" applyFont="1" applyBorder="1" applyAlignment="1">
      <alignment vertical="center" wrapText="1"/>
    </xf>
    <xf numFmtId="38" fontId="75" fillId="0" borderId="24" xfId="1528" applyNumberFormat="1" applyFont="1" applyBorder="1" applyAlignment="1">
      <alignment vertical="center" wrapText="1"/>
    </xf>
    <xf numFmtId="0" fontId="75" fillId="0" borderId="14" xfId="1528" applyFont="1" applyBorder="1" applyAlignment="1">
      <alignment vertical="center" wrapText="1"/>
    </xf>
    <xf numFmtId="0" fontId="75" fillId="0" borderId="25" xfId="1528" applyFont="1" applyBorder="1" applyAlignment="1">
      <alignment vertical="center" wrapText="1"/>
    </xf>
    <xf numFmtId="0" fontId="75" fillId="0" borderId="14" xfId="1528" applyFont="1" applyBorder="1" applyAlignment="1">
      <alignment vertical="center"/>
    </xf>
    <xf numFmtId="0" fontId="75" fillId="0" borderId="25" xfId="1528" applyFont="1" applyBorder="1" applyAlignment="1">
      <alignment vertical="center"/>
    </xf>
    <xf numFmtId="0" fontId="74" fillId="0" borderId="83" xfId="1528" applyFont="1" applyBorder="1" applyAlignment="1">
      <alignment vertical="center" shrinkToFit="1"/>
    </xf>
    <xf numFmtId="38" fontId="75" fillId="0" borderId="65" xfId="1528" applyNumberFormat="1" applyFont="1" applyBorder="1" applyAlignment="1">
      <alignment vertical="center" shrinkToFit="1"/>
    </xf>
    <xf numFmtId="0" fontId="75" fillId="0" borderId="66" xfId="1528" applyFont="1" applyBorder="1" applyAlignment="1">
      <alignment vertical="center" shrinkToFit="1"/>
    </xf>
    <xf numFmtId="0" fontId="75" fillId="0" borderId="67" xfId="1528" applyFont="1" applyBorder="1" applyAlignment="1">
      <alignment vertical="center" shrinkToFit="1"/>
    </xf>
    <xf numFmtId="0" fontId="74" fillId="0" borderId="38" xfId="1528" applyFont="1" applyBorder="1" applyAlignment="1">
      <alignment vertical="center"/>
    </xf>
    <xf numFmtId="0" fontId="75" fillId="0" borderId="22" xfId="1528" applyFont="1" applyBorder="1" applyAlignment="1">
      <alignment vertical="center"/>
    </xf>
    <xf numFmtId="0" fontId="75" fillId="0" borderId="23" xfId="1528" applyFont="1" applyBorder="1" applyAlignment="1">
      <alignment vertical="center"/>
    </xf>
    <xf numFmtId="0" fontId="74" fillId="0" borderId="84" xfId="1528" applyFont="1" applyBorder="1" applyAlignment="1">
      <alignment vertical="center"/>
    </xf>
    <xf numFmtId="0" fontId="75" fillId="0" borderId="66" xfId="1528" applyFont="1" applyBorder="1" applyAlignment="1">
      <alignment vertical="center"/>
    </xf>
    <xf numFmtId="0" fontId="75" fillId="0" borderId="67" xfId="1528" applyFont="1" applyBorder="1" applyAlignment="1">
      <alignment vertical="center"/>
    </xf>
    <xf numFmtId="0" fontId="74" fillId="0" borderId="0" xfId="1528" applyFont="1" applyAlignment="1">
      <alignment vertical="center" shrinkToFit="1"/>
    </xf>
    <xf numFmtId="0" fontId="75" fillId="0" borderId="0" xfId="1528" applyFont="1" applyAlignment="1">
      <alignment vertical="center" shrinkToFit="1"/>
    </xf>
    <xf numFmtId="38" fontId="75" fillId="0" borderId="94" xfId="1528" applyNumberFormat="1" applyFont="1" applyBorder="1" applyAlignment="1">
      <alignment vertical="center"/>
    </xf>
    <xf numFmtId="38" fontId="75" fillId="0" borderId="95" xfId="1528" applyNumberFormat="1" applyFont="1" applyBorder="1" applyAlignment="1">
      <alignment vertical="center"/>
    </xf>
    <xf numFmtId="0" fontId="9" fillId="0" borderId="42" xfId="1528" applyFont="1" applyBorder="1" applyAlignment="1">
      <alignment vertical="center"/>
    </xf>
    <xf numFmtId="38" fontId="9" fillId="0" borderId="95" xfId="1528" applyNumberFormat="1" applyFont="1" applyBorder="1" applyAlignment="1">
      <alignment vertical="center"/>
    </xf>
    <xf numFmtId="38" fontId="74" fillId="0" borderId="43" xfId="1528" applyNumberFormat="1" applyFont="1" applyBorder="1" applyAlignment="1">
      <alignment horizontal="right" vertical="center"/>
    </xf>
    <xf numFmtId="38" fontId="74" fillId="0" borderId="93" xfId="1528" applyNumberFormat="1" applyFont="1" applyBorder="1" applyAlignment="1">
      <alignment horizontal="right" vertical="center"/>
    </xf>
    <xf numFmtId="38" fontId="9" fillId="0" borderId="229" xfId="1162" applyFont="1" applyBorder="1">
      <alignment vertical="center"/>
    </xf>
    <xf numFmtId="38" fontId="5" fillId="0" borderId="232" xfId="1162" applyBorder="1">
      <alignment vertical="center"/>
    </xf>
    <xf numFmtId="0" fontId="67" fillId="0" borderId="129" xfId="1528" applyFont="1" applyBorder="1" applyAlignment="1" applyProtection="1">
      <alignment horizontal="center" vertical="center"/>
      <protection locked="0"/>
    </xf>
    <xf numFmtId="0" fontId="10" fillId="0" borderId="129" xfId="1528" applyFont="1" applyBorder="1" applyAlignment="1" applyProtection="1">
      <alignment horizontal="center" vertical="center" shrinkToFit="1"/>
      <protection locked="0"/>
    </xf>
    <xf numFmtId="0" fontId="70" fillId="0" borderId="129" xfId="1528" applyFont="1" applyBorder="1" applyAlignment="1" applyProtection="1">
      <alignment horizontal="center" vertical="center" shrinkToFit="1"/>
      <protection locked="0"/>
    </xf>
    <xf numFmtId="0" fontId="30" fillId="0" borderId="178" xfId="1528" applyFont="1" applyBorder="1" applyAlignment="1">
      <alignment horizontal="center" vertical="center"/>
    </xf>
    <xf numFmtId="38" fontId="21" fillId="0" borderId="53" xfId="1528" applyNumberFormat="1" applyFont="1" applyBorder="1" applyAlignment="1">
      <alignment horizontal="right" vertical="center"/>
    </xf>
    <xf numFmtId="38" fontId="30" fillId="0" borderId="151" xfId="1528" applyNumberFormat="1" applyFont="1" applyBorder="1" applyAlignment="1">
      <alignment horizontal="right" vertical="center"/>
    </xf>
    <xf numFmtId="38" fontId="21" fillId="0" borderId="150" xfId="1528" applyNumberFormat="1" applyFont="1" applyBorder="1" applyAlignment="1">
      <alignment horizontal="right" vertical="center"/>
    </xf>
    <xf numFmtId="38" fontId="21" fillId="0" borderId="19" xfId="1528" applyNumberFormat="1" applyFont="1" applyBorder="1" applyAlignment="1">
      <alignment horizontal="right" vertical="center"/>
    </xf>
    <xf numFmtId="38" fontId="21" fillId="0" borderId="58" xfId="1528" applyNumberFormat="1" applyFont="1" applyBorder="1" applyAlignment="1">
      <alignment horizontal="right" vertical="center"/>
    </xf>
    <xf numFmtId="176" fontId="30" fillId="0" borderId="139" xfId="1528" applyNumberFormat="1" applyFont="1" applyBorder="1" applyAlignment="1">
      <alignment horizontal="right" vertical="center"/>
    </xf>
    <xf numFmtId="38" fontId="21" fillId="0" borderId="54" xfId="1528" applyNumberFormat="1" applyFont="1" applyBorder="1" applyAlignment="1">
      <alignment horizontal="right" vertical="center"/>
    </xf>
    <xf numFmtId="177" fontId="21" fillId="0" borderId="53" xfId="1524" applyNumberFormat="1" applyFont="1" applyBorder="1" applyAlignment="1">
      <alignment horizontal="left" vertical="center"/>
    </xf>
    <xf numFmtId="176" fontId="30" fillId="0" borderId="191" xfId="1528" applyNumberFormat="1" applyFont="1" applyBorder="1" applyAlignment="1">
      <alignment horizontal="right" vertical="center"/>
    </xf>
    <xf numFmtId="176" fontId="30" fillId="0" borderId="19" xfId="1528" applyNumberFormat="1" applyFont="1" applyBorder="1" applyAlignment="1" applyProtection="1">
      <alignment horizontal="center" vertical="center"/>
      <protection locked="0"/>
    </xf>
    <xf numFmtId="176" fontId="30" fillId="0" borderId="150" xfId="1528" applyNumberFormat="1" applyFont="1" applyBorder="1" applyAlignment="1" applyProtection="1">
      <alignment horizontal="center" vertical="center"/>
      <protection locked="0"/>
    </xf>
    <xf numFmtId="176" fontId="30" fillId="0" borderId="20" xfId="1528" applyNumberFormat="1" applyFont="1" applyBorder="1" applyAlignment="1" applyProtection="1">
      <alignment horizontal="center" vertical="center"/>
      <protection locked="0"/>
    </xf>
    <xf numFmtId="176" fontId="30" fillId="0" borderId="82" xfId="1528" applyNumberFormat="1" applyFont="1" applyBorder="1" applyAlignment="1" applyProtection="1">
      <alignment horizontal="center" vertical="center"/>
      <protection locked="0"/>
    </xf>
    <xf numFmtId="176" fontId="30" fillId="0" borderId="130" xfId="1528" applyNumberFormat="1" applyFont="1" applyBorder="1" applyAlignment="1" applyProtection="1">
      <alignment horizontal="center" vertical="center"/>
      <protection locked="0"/>
    </xf>
    <xf numFmtId="176" fontId="30" fillId="0" borderId="37" xfId="1528" applyNumberFormat="1" applyFont="1" applyBorder="1" applyAlignment="1" applyProtection="1">
      <alignment horizontal="center" vertical="center"/>
      <protection locked="0"/>
    </xf>
    <xf numFmtId="0" fontId="13" fillId="0" borderId="95" xfId="1527" applyFont="1" applyBorder="1" applyAlignment="1" applyProtection="1">
      <alignment horizontal="center" vertical="center"/>
      <protection locked="0"/>
    </xf>
    <xf numFmtId="0" fontId="13" fillId="0" borderId="134" xfId="1527" applyFont="1" applyBorder="1" applyAlignment="1" applyProtection="1">
      <alignment horizontal="center" vertical="center"/>
      <protection locked="0"/>
    </xf>
    <xf numFmtId="0" fontId="13" fillId="0" borderId="110" xfId="1527" applyFont="1" applyBorder="1" applyAlignment="1" applyProtection="1">
      <alignment horizontal="center" vertical="center"/>
      <protection locked="0"/>
    </xf>
    <xf numFmtId="0" fontId="13" fillId="0" borderId="94" xfId="1527" applyFont="1" applyBorder="1" applyAlignment="1" applyProtection="1">
      <alignment horizontal="center" vertical="center"/>
      <protection locked="0"/>
    </xf>
    <xf numFmtId="0" fontId="13" fillId="0" borderId="93" xfId="1527" applyFont="1" applyBorder="1" applyAlignment="1" applyProtection="1">
      <alignment horizontal="center" vertical="center"/>
      <protection locked="0"/>
    </xf>
    <xf numFmtId="0" fontId="13" fillId="0" borderId="77" xfId="1527" applyFont="1" applyBorder="1" applyAlignment="1" applyProtection="1">
      <alignment horizontal="center" vertical="center"/>
      <protection locked="0"/>
    </xf>
    <xf numFmtId="0" fontId="13" fillId="0" borderId="107" xfId="1527" applyFont="1" applyBorder="1" applyAlignment="1" applyProtection="1">
      <alignment horizontal="center" vertical="center"/>
      <protection locked="0"/>
    </xf>
    <xf numFmtId="38" fontId="14" fillId="0" borderId="226" xfId="1162" applyFont="1" applyBorder="1" applyProtection="1">
      <alignment vertical="center"/>
      <protection locked="0"/>
    </xf>
    <xf numFmtId="38" fontId="14" fillId="0" borderId="95" xfId="1162" applyFont="1" applyBorder="1" applyProtection="1">
      <alignment vertical="center"/>
      <protection locked="0"/>
    </xf>
    <xf numFmtId="38" fontId="14" fillId="0" borderId="110" xfId="1162" applyFont="1" applyBorder="1" applyProtection="1">
      <alignment vertical="center"/>
      <protection locked="0"/>
    </xf>
    <xf numFmtId="0" fontId="13" fillId="0" borderId="72" xfId="1527" applyFont="1" applyBorder="1" applyAlignment="1" applyProtection="1">
      <alignment horizontal="center"/>
      <protection locked="0"/>
    </xf>
    <xf numFmtId="0" fontId="13" fillId="0" borderId="12" xfId="1527" applyFont="1" applyBorder="1" applyAlignment="1" applyProtection="1">
      <alignment horizontal="center"/>
      <protection locked="0"/>
    </xf>
    <xf numFmtId="0" fontId="13" fillId="0" borderId="90" xfId="1527" applyFont="1" applyBorder="1" applyAlignment="1" applyProtection="1">
      <alignment horizontal="center" vertical="center"/>
      <protection locked="0"/>
    </xf>
    <xf numFmtId="0" fontId="13" fillId="0" borderId="89" xfId="1527" applyFont="1" applyBorder="1" applyAlignment="1" applyProtection="1">
      <alignment horizontal="center" vertical="center"/>
      <protection locked="0"/>
    </xf>
    <xf numFmtId="0" fontId="13" fillId="0" borderId="111" xfId="1527" applyFont="1" applyBorder="1" applyAlignment="1" applyProtection="1">
      <alignment horizontal="center" vertical="center"/>
      <protection locked="0"/>
    </xf>
    <xf numFmtId="0" fontId="13" fillId="0" borderId="97" xfId="1527" applyFont="1" applyBorder="1" applyAlignment="1" applyProtection="1">
      <alignment horizontal="center" vertical="center"/>
      <protection locked="0"/>
    </xf>
    <xf numFmtId="0" fontId="13" fillId="0" borderId="0" xfId="1527" applyFont="1" applyAlignment="1" applyProtection="1">
      <alignment horizontal="center"/>
      <protection locked="0"/>
    </xf>
    <xf numFmtId="38" fontId="14" fillId="0" borderId="94" xfId="1162" applyFont="1" applyBorder="1" applyAlignment="1" applyProtection="1">
      <alignment horizontal="right" vertical="center"/>
      <protection locked="0"/>
    </xf>
    <xf numFmtId="38" fontId="14" fillId="0" borderId="95" xfId="1162" applyFont="1" applyBorder="1" applyAlignment="1" applyProtection="1">
      <alignment horizontal="right" vertical="center"/>
      <protection locked="0"/>
    </xf>
    <xf numFmtId="38" fontId="14" fillId="0" borderId="134" xfId="1162" applyFont="1" applyBorder="1" applyAlignment="1" applyProtection="1">
      <alignment horizontal="right" vertical="center"/>
      <protection locked="0"/>
    </xf>
    <xf numFmtId="38" fontId="14" fillId="0" borderId="110" xfId="1162" applyFont="1" applyBorder="1" applyAlignment="1" applyProtection="1">
      <alignment horizontal="right" vertical="center"/>
      <protection locked="0"/>
    </xf>
    <xf numFmtId="0" fontId="13" fillId="0" borderId="0" xfId="1527" applyFont="1" applyProtection="1">
      <protection locked="0"/>
    </xf>
    <xf numFmtId="0" fontId="13" fillId="0" borderId="0" xfId="1527" applyFont="1" applyAlignment="1" applyProtection="1">
      <alignment horizontal="center" vertical="center"/>
      <protection locked="0"/>
    </xf>
    <xf numFmtId="38" fontId="14" fillId="0" borderId="93" xfId="1162" applyFont="1" applyBorder="1" applyAlignment="1" applyProtection="1">
      <alignment horizontal="right" vertical="center"/>
      <protection locked="0"/>
    </xf>
    <xf numFmtId="38" fontId="14" fillId="0" borderId="56" xfId="1162" applyFont="1" applyBorder="1" applyAlignment="1" applyProtection="1">
      <alignment horizontal="right" vertical="center"/>
      <protection locked="0"/>
    </xf>
    <xf numFmtId="38" fontId="14" fillId="0" borderId="36" xfId="1162" applyFont="1" applyBorder="1" applyAlignment="1" applyProtection="1">
      <alignment horizontal="right" vertical="center"/>
      <protection locked="0"/>
    </xf>
    <xf numFmtId="38" fontId="14" fillId="0" borderId="112" xfId="1162" applyFont="1" applyBorder="1" applyAlignment="1" applyProtection="1">
      <alignment horizontal="right" vertical="center"/>
      <protection locked="0"/>
    </xf>
    <xf numFmtId="38" fontId="14" fillId="0" borderId="0" xfId="1162" applyFont="1" applyAlignment="1" applyProtection="1">
      <alignment horizontal="right" vertical="center"/>
      <protection locked="0"/>
    </xf>
    <xf numFmtId="38" fontId="13" fillId="0" borderId="0" xfId="1162" applyFont="1" applyAlignment="1" applyProtection="1">
      <protection locked="0"/>
    </xf>
    <xf numFmtId="0" fontId="13" fillId="0" borderId="226" xfId="1527" applyFont="1" applyBorder="1" applyAlignment="1" applyProtection="1">
      <alignment horizontal="center" vertical="center"/>
      <protection locked="0"/>
    </xf>
    <xf numFmtId="0" fontId="13" fillId="0" borderId="56" xfId="1527" applyFont="1" applyBorder="1" applyAlignment="1" applyProtection="1">
      <alignment horizontal="center" vertical="center"/>
      <protection locked="0"/>
    </xf>
    <xf numFmtId="0" fontId="13" fillId="0" borderId="36" xfId="1527" applyFont="1" applyBorder="1" applyAlignment="1" applyProtection="1">
      <alignment horizontal="center" vertical="center"/>
      <protection locked="0"/>
    </xf>
    <xf numFmtId="0" fontId="13" fillId="0" borderId="112" xfId="1527" applyFont="1" applyBorder="1" applyAlignment="1" applyProtection="1">
      <alignment horizontal="center" vertical="center"/>
      <protection locked="0"/>
    </xf>
    <xf numFmtId="0" fontId="14" fillId="0" borderId="79" xfId="1527" applyFont="1" applyBorder="1" applyAlignment="1">
      <alignment horizontal="left"/>
    </xf>
    <xf numFmtId="0" fontId="14" fillId="0" borderId="80" xfId="1527" applyFont="1" applyBorder="1" applyAlignment="1">
      <alignment horizontal="left"/>
    </xf>
    <xf numFmtId="38" fontId="14" fillId="0" borderId="94" xfId="1162" applyFont="1" applyBorder="1" applyAlignment="1">
      <alignment horizontal="center" vertical="center"/>
    </xf>
    <xf numFmtId="0" fontId="14" fillId="0" borderId="0" xfId="1527" applyFont="1" applyAlignment="1">
      <alignment horizontal="left"/>
    </xf>
    <xf numFmtId="38" fontId="14" fillId="0" borderId="0" xfId="1162" applyFont="1" applyAlignment="1" applyProtection="1">
      <protection locked="0"/>
    </xf>
    <xf numFmtId="38" fontId="17" fillId="0" borderId="0" xfId="1162" applyFont="1" applyAlignment="1" applyProtection="1">
      <protection locked="0"/>
    </xf>
    <xf numFmtId="0" fontId="30" fillId="0" borderId="151" xfId="1528" applyFont="1" applyBorder="1" applyAlignment="1">
      <alignment horizontal="center" vertical="center"/>
    </xf>
    <xf numFmtId="38" fontId="21" fillId="0" borderId="125" xfId="1528" applyNumberFormat="1" applyFont="1" applyBorder="1" applyAlignment="1">
      <alignment horizontal="right" vertical="center"/>
    </xf>
    <xf numFmtId="38" fontId="21" fillId="0" borderId="89" xfId="1528" applyNumberFormat="1" applyFont="1" applyBorder="1" applyAlignment="1">
      <alignment horizontal="right" vertical="center"/>
    </xf>
    <xf numFmtId="0" fontId="21" fillId="0" borderId="104" xfId="1528" applyFont="1" applyBorder="1" applyAlignment="1" applyProtection="1">
      <alignment horizontal="center" vertical="center" textRotation="255" shrinkToFit="1"/>
      <protection locked="0"/>
    </xf>
    <xf numFmtId="0" fontId="30" fillId="0" borderId="149" xfId="1528" applyFont="1" applyBorder="1" applyAlignment="1">
      <alignment horizontal="center" vertical="center"/>
    </xf>
    <xf numFmtId="0" fontId="21" fillId="0" borderId="149" xfId="1528" applyFont="1" applyBorder="1" applyAlignment="1" applyProtection="1">
      <alignment horizontal="center" vertical="center" textRotation="255" shrinkToFit="1"/>
      <protection locked="0"/>
    </xf>
    <xf numFmtId="177" fontId="21" fillId="0" borderId="128" xfId="1525" applyNumberFormat="1" applyFont="1" applyBorder="1" applyAlignment="1">
      <alignment horizontal="left" vertical="center"/>
    </xf>
    <xf numFmtId="0" fontId="21" fillId="0" borderId="142" xfId="1520" applyFont="1" applyBorder="1" applyAlignment="1">
      <alignment horizontal="left" vertical="center"/>
    </xf>
    <xf numFmtId="0" fontId="21" fillId="0" borderId="145" xfId="1528" applyFont="1" applyBorder="1" applyAlignment="1" applyProtection="1">
      <alignment horizontal="center" vertical="center" textRotation="255" shrinkToFit="1"/>
      <protection locked="0"/>
    </xf>
    <xf numFmtId="0" fontId="30" fillId="0" borderId="141" xfId="1528" applyFont="1" applyBorder="1" applyAlignment="1" applyProtection="1">
      <alignment horizontal="center" vertical="center"/>
      <protection locked="0"/>
    </xf>
    <xf numFmtId="0" fontId="21" fillId="0" borderId="140" xfId="1528" applyFont="1" applyBorder="1" applyAlignment="1" applyProtection="1">
      <alignment horizontal="center" vertical="center" textRotation="255" shrinkToFit="1"/>
      <protection locked="0"/>
    </xf>
    <xf numFmtId="0" fontId="21" fillId="0" borderId="118" xfId="1528" applyFont="1" applyBorder="1" applyAlignment="1">
      <alignment horizontal="center" vertical="center"/>
    </xf>
    <xf numFmtId="38" fontId="84" fillId="0" borderId="35" xfId="1528" applyNumberFormat="1" applyFont="1" applyBorder="1" applyAlignment="1">
      <alignment horizontal="right" vertical="center"/>
    </xf>
    <xf numFmtId="178" fontId="12" fillId="0" borderId="0" xfId="1528" applyNumberFormat="1" applyFont="1" applyAlignment="1">
      <alignment horizontal="left"/>
    </xf>
    <xf numFmtId="0" fontId="5" fillId="0" borderId="0" xfId="1528" applyAlignment="1">
      <alignment horizontal="left" vertical="center"/>
    </xf>
    <xf numFmtId="0" fontId="82" fillId="0" borderId="24" xfId="1505" applyFont="1" applyBorder="1" applyAlignment="1">
      <alignment vertical="center"/>
    </xf>
    <xf numFmtId="0" fontId="29" fillId="0" borderId="212" xfId="1527" applyFont="1" applyBorder="1" applyAlignment="1">
      <alignment horizontal="center" vertical="center"/>
    </xf>
    <xf numFmtId="0" fontId="29" fillId="0" borderId="36" xfId="1527" applyFont="1" applyBorder="1" applyAlignment="1">
      <alignment horizontal="center" vertical="center"/>
    </xf>
    <xf numFmtId="0" fontId="29" fillId="0" borderId="81" xfId="1527" applyFont="1" applyBorder="1" applyAlignment="1">
      <alignment horizontal="center" vertical="center"/>
    </xf>
    <xf numFmtId="0" fontId="20" fillId="0" borderId="70" xfId="1528" applyFont="1" applyBorder="1" applyAlignment="1" applyProtection="1">
      <alignment vertical="center" wrapText="1"/>
      <protection locked="0"/>
    </xf>
    <xf numFmtId="176" fontId="12" fillId="0" borderId="17" xfId="1528" applyNumberFormat="1" applyFont="1" applyBorder="1" applyAlignment="1">
      <alignment horizontal="right" vertical="center" shrinkToFit="1"/>
    </xf>
    <xf numFmtId="176" fontId="12" fillId="0" borderId="32" xfId="1528" applyNumberFormat="1" applyFont="1" applyBorder="1" applyAlignment="1">
      <alignment horizontal="right" vertical="center" shrinkToFit="1"/>
    </xf>
    <xf numFmtId="176" fontId="12" fillId="0" borderId="32" xfId="1528" applyNumberFormat="1" applyFont="1" applyBorder="1" applyAlignment="1">
      <alignment horizontal="right" vertical="center"/>
    </xf>
    <xf numFmtId="176" fontId="12" fillId="0" borderId="228" xfId="1528" applyNumberFormat="1" applyFont="1" applyBorder="1" applyAlignment="1">
      <alignment horizontal="center" vertical="center"/>
    </xf>
    <xf numFmtId="176" fontId="12" fillId="0" borderId="235" xfId="1528" applyNumberFormat="1" applyFont="1" applyBorder="1" applyAlignment="1">
      <alignment horizontal="right" vertical="center" shrinkToFit="1"/>
    </xf>
    <xf numFmtId="176" fontId="12" fillId="29" borderId="17" xfId="1528" applyNumberFormat="1" applyFont="1" applyFill="1" applyBorder="1" applyAlignment="1">
      <alignment horizontal="right" vertical="center" shrinkToFit="1"/>
    </xf>
    <xf numFmtId="176" fontId="9" fillId="29" borderId="17" xfId="1528" applyNumberFormat="1" applyFont="1" applyFill="1" applyBorder="1" applyAlignment="1">
      <alignment horizontal="right" vertical="center" shrinkToFit="1"/>
    </xf>
    <xf numFmtId="176" fontId="12" fillId="29" borderId="32" xfId="1528" applyNumberFormat="1" applyFont="1" applyFill="1" applyBorder="1" applyAlignment="1">
      <alignment horizontal="right" vertical="center" shrinkToFit="1"/>
    </xf>
    <xf numFmtId="0" fontId="9" fillId="0" borderId="0" xfId="1528" applyFont="1" applyAlignment="1">
      <alignment horizontal="center" vertical="center" textRotation="255"/>
    </xf>
    <xf numFmtId="38" fontId="66" fillId="0" borderId="0" xfId="1162" applyFont="1" applyAlignment="1">
      <alignment horizontal="right" vertical="center"/>
    </xf>
    <xf numFmtId="0" fontId="16" fillId="0" borderId="0" xfId="1527" applyFont="1" applyAlignment="1">
      <alignment horizontal="left"/>
    </xf>
    <xf numFmtId="0" fontId="64" fillId="0" borderId="0" xfId="1527" applyFont="1" applyAlignment="1">
      <alignment horizontal="center"/>
    </xf>
    <xf numFmtId="0" fontId="64" fillId="0" borderId="0" xfId="1527" applyFont="1"/>
    <xf numFmtId="0" fontId="64" fillId="0" borderId="0" xfId="1527" applyFont="1" applyAlignment="1">
      <alignment horizontal="left"/>
    </xf>
    <xf numFmtId="0" fontId="16" fillId="0" borderId="0" xfId="1527" applyFont="1" applyAlignment="1">
      <alignment horizontal="center"/>
    </xf>
    <xf numFmtId="0" fontId="25" fillId="0" borderId="0" xfId="1527" applyFont="1" applyAlignment="1">
      <alignment horizontal="center"/>
    </xf>
    <xf numFmtId="0" fontId="16" fillId="0" borderId="0" xfId="1527" applyFont="1"/>
    <xf numFmtId="0" fontId="27" fillId="0" borderId="13" xfId="1527" applyFont="1" applyBorder="1" applyAlignment="1">
      <alignment horizontal="center" vertical="center"/>
    </xf>
    <xf numFmtId="38" fontId="13" fillId="0" borderId="22" xfId="1162" applyFont="1" applyBorder="1" applyAlignment="1">
      <alignment horizontal="center" vertical="center"/>
    </xf>
    <xf numFmtId="0" fontId="13" fillId="0" borderId="107" xfId="1527" applyFont="1" applyBorder="1" applyAlignment="1">
      <alignment horizontal="center" vertical="center"/>
    </xf>
    <xf numFmtId="176" fontId="14" fillId="0" borderId="107" xfId="1162" applyNumberFormat="1" applyFont="1" applyBorder="1" applyAlignment="1">
      <alignment horizontal="right" vertical="center"/>
    </xf>
    <xf numFmtId="0" fontId="13" fillId="0" borderId="98" xfId="1527" applyFont="1" applyBorder="1" applyAlignment="1">
      <alignment horizontal="center" vertical="center"/>
    </xf>
    <xf numFmtId="0" fontId="14" fillId="0" borderId="95" xfId="1527" applyFont="1" applyBorder="1" applyAlignment="1" applyProtection="1">
      <alignment vertical="center"/>
      <protection locked="0"/>
    </xf>
    <xf numFmtId="0" fontId="14" fillId="0" borderId="110" xfId="1527" applyFont="1" applyBorder="1" applyAlignment="1" applyProtection="1">
      <alignment vertical="center"/>
      <protection locked="0"/>
    </xf>
    <xf numFmtId="0" fontId="14" fillId="0" borderId="106" xfId="1527" applyFont="1" applyBorder="1" applyAlignment="1" applyProtection="1">
      <alignment horizontal="right" vertical="center"/>
      <protection locked="0"/>
    </xf>
    <xf numFmtId="0" fontId="13" fillId="0" borderId="0" xfId="1527" applyFont="1" applyAlignment="1">
      <alignment wrapText="1"/>
    </xf>
    <xf numFmtId="0" fontId="5" fillId="0" borderId="0" xfId="1528" applyAlignment="1" applyProtection="1">
      <alignment vertical="center"/>
      <protection locked="0"/>
    </xf>
    <xf numFmtId="0" fontId="74" fillId="0" borderId="77" xfId="1528" applyFont="1" applyBorder="1" applyAlignment="1" applyProtection="1">
      <alignment horizontal="center" vertical="center"/>
      <protection locked="0"/>
    </xf>
    <xf numFmtId="0" fontId="20" fillId="0" borderId="13" xfId="1528" applyFont="1" applyBorder="1" applyAlignment="1" applyProtection="1">
      <alignment vertical="center" wrapText="1"/>
      <protection locked="0"/>
    </xf>
    <xf numFmtId="38" fontId="75" fillId="0" borderId="242" xfId="1528" applyNumberFormat="1" applyFont="1" applyBorder="1" applyAlignment="1">
      <alignment vertical="center"/>
    </xf>
    <xf numFmtId="0" fontId="75" fillId="0" borderId="246" xfId="1528" applyFont="1" applyBorder="1" applyAlignment="1">
      <alignment vertical="center"/>
    </xf>
    <xf numFmtId="0" fontId="75" fillId="0" borderId="247" xfId="1528" applyFont="1" applyBorder="1" applyAlignment="1">
      <alignment vertical="center"/>
    </xf>
    <xf numFmtId="38" fontId="75" fillId="0" borderId="65" xfId="1528" applyNumberFormat="1" applyFont="1" applyBorder="1" applyAlignment="1">
      <alignment vertical="center"/>
    </xf>
    <xf numFmtId="0" fontId="20" fillId="0" borderId="160" xfId="1528" applyFont="1" applyBorder="1" applyAlignment="1" applyProtection="1">
      <alignment vertical="center" shrinkToFit="1"/>
      <protection locked="0"/>
    </xf>
    <xf numFmtId="0" fontId="74" fillId="0" borderId="94" xfId="1528" applyFont="1" applyBorder="1" applyAlignment="1" applyProtection="1">
      <alignment horizontal="center" vertical="center"/>
      <protection locked="0"/>
    </xf>
    <xf numFmtId="0" fontId="74" fillId="0" borderId="95" xfId="1528" applyFont="1" applyBorder="1" applyAlignment="1" applyProtection="1">
      <alignment horizontal="center" vertical="center"/>
      <protection locked="0"/>
    </xf>
    <xf numFmtId="0" fontId="74" fillId="0" borderId="95" xfId="1528" applyFont="1" applyBorder="1" applyAlignment="1" applyProtection="1">
      <alignment horizontal="center" vertical="center" shrinkToFit="1"/>
      <protection locked="0"/>
    </xf>
    <xf numFmtId="0" fontId="13" fillId="0" borderId="95" xfId="1528" applyFont="1" applyBorder="1" applyAlignment="1" applyProtection="1">
      <alignment horizontal="center" vertical="center"/>
      <protection locked="0"/>
    </xf>
    <xf numFmtId="0" fontId="86" fillId="0" borderId="18" xfId="1528" applyFont="1" applyBorder="1" applyAlignment="1" applyProtection="1">
      <alignment horizontal="right" vertical="center"/>
      <protection locked="0"/>
    </xf>
    <xf numFmtId="0" fontId="86" fillId="0" borderId="19" xfId="1528" applyFont="1" applyBorder="1" applyAlignment="1" applyProtection="1">
      <alignment horizontal="right" vertical="center"/>
      <protection locked="0"/>
    </xf>
    <xf numFmtId="0" fontId="86" fillId="0" borderId="19" xfId="1528" applyFont="1" applyBorder="1" applyAlignment="1" applyProtection="1">
      <alignment horizontal="right" vertical="center" shrinkToFit="1"/>
      <protection locked="0"/>
    </xf>
    <xf numFmtId="0" fontId="14" fillId="0" borderId="221" xfId="1528" applyFont="1" applyBorder="1" applyAlignment="1" applyProtection="1">
      <alignment horizontal="right" vertical="center"/>
      <protection locked="0"/>
    </xf>
    <xf numFmtId="0" fontId="86" fillId="0" borderId="20" xfId="1528" applyFont="1" applyBorder="1" applyAlignment="1" applyProtection="1">
      <alignment horizontal="right" vertical="center"/>
      <protection locked="0"/>
    </xf>
    <xf numFmtId="0" fontId="12" fillId="0" borderId="253" xfId="1527" applyFont="1" applyBorder="1" applyAlignment="1">
      <alignment vertical="center" wrapText="1"/>
    </xf>
    <xf numFmtId="0" fontId="12" fillId="0" borderId="0" xfId="1527" applyFont="1" applyAlignment="1">
      <alignment vertical="center" wrapText="1"/>
    </xf>
    <xf numFmtId="0" fontId="84" fillId="0" borderId="253" xfId="1527" applyFont="1" applyBorder="1" applyAlignment="1">
      <alignment vertical="center" wrapText="1"/>
    </xf>
    <xf numFmtId="38" fontId="15" fillId="29" borderId="23" xfId="1162" applyFont="1" applyFill="1" applyBorder="1" applyAlignment="1">
      <alignment horizontal="right" vertical="center"/>
    </xf>
    <xf numFmtId="38" fontId="15" fillId="29" borderId="25" xfId="1162" applyFont="1" applyFill="1" applyBorder="1" applyAlignment="1">
      <alignment horizontal="right" vertical="center"/>
    </xf>
    <xf numFmtId="0" fontId="22" fillId="0" borderId="195" xfId="1528" applyFont="1" applyBorder="1" applyAlignment="1">
      <alignment horizontal="center" vertical="center"/>
    </xf>
    <xf numFmtId="0" fontId="22" fillId="0" borderId="200" xfId="1528" applyFont="1" applyBorder="1" applyAlignment="1">
      <alignment horizontal="center" vertical="center"/>
    </xf>
    <xf numFmtId="0" fontId="22" fillId="0" borderId="202" xfId="1528" applyFont="1" applyBorder="1" applyAlignment="1">
      <alignment horizontal="center" vertical="center"/>
    </xf>
    <xf numFmtId="38" fontId="9" fillId="29" borderId="43" xfId="1162" applyFont="1" applyFill="1" applyBorder="1" applyAlignment="1">
      <alignment horizontal="right" vertical="center"/>
    </xf>
    <xf numFmtId="38" fontId="9" fillId="29" borderId="44" xfId="1162" applyFont="1" applyFill="1" applyBorder="1" applyAlignment="1">
      <alignment horizontal="right" vertical="center"/>
    </xf>
    <xf numFmtId="38" fontId="15" fillId="29" borderId="165" xfId="1162" applyFont="1" applyFill="1" applyBorder="1" applyAlignment="1">
      <alignment horizontal="right" vertical="center"/>
    </xf>
    <xf numFmtId="38" fontId="15" fillId="29" borderId="166" xfId="1162" applyFont="1" applyFill="1" applyBorder="1" applyAlignment="1">
      <alignment horizontal="right" vertical="center"/>
    </xf>
    <xf numFmtId="38" fontId="15" fillId="29" borderId="26" xfId="1162" applyFont="1" applyFill="1" applyBorder="1" applyAlignment="1">
      <alignment horizontal="right" vertical="center"/>
    </xf>
    <xf numFmtId="38" fontId="15" fillId="29" borderId="78" xfId="1162" applyFont="1" applyFill="1" applyBorder="1" applyAlignment="1">
      <alignment horizontal="right" vertical="center"/>
    </xf>
    <xf numFmtId="38" fontId="15" fillId="29" borderId="27" xfId="1162" applyFont="1" applyFill="1" applyBorder="1" applyAlignment="1">
      <alignment horizontal="right" vertical="center"/>
    </xf>
    <xf numFmtId="38" fontId="15" fillId="29" borderId="137" xfId="1162" applyFont="1" applyFill="1" applyBorder="1" applyAlignment="1">
      <alignment horizontal="right" vertical="center"/>
    </xf>
    <xf numFmtId="0" fontId="9" fillId="29" borderId="98" xfId="1528" applyFont="1" applyFill="1" applyBorder="1" applyAlignment="1" applyProtection="1">
      <alignment horizontal="center" vertical="center" textRotation="255"/>
      <protection locked="0"/>
    </xf>
    <xf numFmtId="0" fontId="9" fillId="29" borderId="134" xfId="1528" applyFont="1" applyFill="1" applyBorder="1" applyAlignment="1" applyProtection="1">
      <alignment horizontal="center" vertical="center" textRotation="255"/>
      <protection locked="0"/>
    </xf>
    <xf numFmtId="0" fontId="20" fillId="29" borderId="121" xfId="1528" applyFont="1" applyFill="1" applyBorder="1" applyAlignment="1">
      <alignment vertical="center" wrapText="1" shrinkToFit="1"/>
    </xf>
    <xf numFmtId="0" fontId="20" fillId="29" borderId="58" xfId="1528" applyFont="1" applyFill="1" applyBorder="1" applyAlignment="1">
      <alignment vertical="center" wrapText="1" shrinkToFit="1"/>
    </xf>
    <xf numFmtId="176" fontId="12" fillId="29" borderId="45" xfId="1528" applyNumberFormat="1" applyFont="1" applyFill="1" applyBorder="1" applyAlignment="1" applyProtection="1">
      <alignment horizontal="center" vertical="center"/>
      <protection locked="0"/>
    </xf>
    <xf numFmtId="176" fontId="12" fillId="29" borderId="37" xfId="1528" applyNumberFormat="1" applyFont="1" applyFill="1" applyBorder="1" applyAlignment="1" applyProtection="1">
      <alignment horizontal="center" vertical="center"/>
      <protection locked="0"/>
    </xf>
    <xf numFmtId="38" fontId="9" fillId="29" borderId="46" xfId="1162" applyFont="1" applyFill="1" applyBorder="1" applyAlignment="1">
      <alignment horizontal="right" vertical="center"/>
    </xf>
    <xf numFmtId="38" fontId="15" fillId="29" borderId="68" xfId="1162" applyFont="1" applyFill="1" applyBorder="1" applyAlignment="1">
      <alignment horizontal="right" vertical="center"/>
    </xf>
    <xf numFmtId="38" fontId="15" fillId="29" borderId="24" xfId="1162" applyFont="1" applyFill="1" applyBorder="1" applyAlignment="1">
      <alignment horizontal="right" vertical="center"/>
    </xf>
    <xf numFmtId="38" fontId="15" fillId="29" borderId="22" xfId="1162" applyFont="1" applyFill="1" applyBorder="1" applyAlignment="1">
      <alignment horizontal="right" vertical="center"/>
    </xf>
    <xf numFmtId="38" fontId="15" fillId="29" borderId="14" xfId="1162" applyFont="1" applyFill="1" applyBorder="1" applyAlignment="1">
      <alignment horizontal="right" vertical="center"/>
    </xf>
    <xf numFmtId="0" fontId="20" fillId="29" borderId="128" xfId="0" applyFont="1" applyFill="1" applyBorder="1" applyAlignment="1">
      <alignment horizontal="left" vertical="center" wrapText="1"/>
    </xf>
    <xf numFmtId="0" fontId="21" fillId="0" borderId="58" xfId="0" applyFont="1" applyBorder="1" applyAlignment="1">
      <alignment horizontal="left" vertical="center" wrapText="1"/>
    </xf>
    <xf numFmtId="38" fontId="5" fillId="0" borderId="27" xfId="1162" applyBorder="1" applyAlignment="1">
      <alignment horizontal="right" vertical="center"/>
    </xf>
    <xf numFmtId="38" fontId="5" fillId="0" borderId="137" xfId="1162" applyBorder="1" applyAlignment="1">
      <alignment horizontal="right" vertical="center"/>
    </xf>
    <xf numFmtId="0" fontId="9" fillId="0" borderId="93" xfId="1528" applyFont="1" applyBorder="1" applyAlignment="1" applyProtection="1">
      <alignment horizontal="center" vertical="center" textRotation="255" shrinkToFit="1"/>
      <protection locked="0"/>
    </xf>
    <xf numFmtId="0" fontId="9" fillId="0" borderId="134" xfId="1528" applyFont="1" applyBorder="1" applyAlignment="1" applyProtection="1">
      <alignment horizontal="center" vertical="center" textRotation="255" shrinkToFit="1"/>
      <protection locked="0"/>
    </xf>
    <xf numFmtId="0" fontId="20" fillId="0" borderId="128" xfId="1528" applyFont="1" applyBorder="1" applyAlignment="1">
      <alignment vertical="center" wrapText="1"/>
    </xf>
    <xf numFmtId="0" fontId="20" fillId="0" borderId="58" xfId="1528" applyFont="1" applyBorder="1" applyAlignment="1">
      <alignment vertical="center" wrapText="1"/>
    </xf>
    <xf numFmtId="176" fontId="12" fillId="0" borderId="20" xfId="1528" applyNumberFormat="1" applyFont="1" applyBorder="1" applyAlignment="1" applyProtection="1">
      <alignment horizontal="center" vertical="center"/>
      <protection locked="0"/>
    </xf>
    <xf numFmtId="176" fontId="12" fillId="0" borderId="37" xfId="1528" applyNumberFormat="1" applyFont="1" applyBorder="1" applyAlignment="1" applyProtection="1">
      <alignment horizontal="center" vertical="center"/>
      <protection locked="0"/>
    </xf>
    <xf numFmtId="38" fontId="9" fillId="0" borderId="43" xfId="1162" applyFont="1" applyBorder="1" applyAlignment="1">
      <alignment horizontal="right" vertical="center"/>
    </xf>
    <xf numFmtId="38" fontId="9" fillId="0" borderId="44" xfId="1162" applyFont="1" applyBorder="1" applyAlignment="1">
      <alignment horizontal="right" vertical="center"/>
    </xf>
    <xf numFmtId="38" fontId="5" fillId="0" borderId="165" xfId="1162" applyBorder="1" applyAlignment="1">
      <alignment horizontal="right" vertical="center"/>
    </xf>
    <xf numFmtId="38" fontId="5" fillId="0" borderId="166" xfId="1162" applyBorder="1" applyAlignment="1">
      <alignment horizontal="right" vertical="center"/>
    </xf>
    <xf numFmtId="38" fontId="5" fillId="0" borderId="26" xfId="1162" applyBorder="1" applyAlignment="1">
      <alignment horizontal="right" vertical="center"/>
    </xf>
    <xf numFmtId="38" fontId="5" fillId="0" borderId="78" xfId="1162" applyBorder="1" applyAlignment="1">
      <alignment horizontal="right" vertical="center"/>
    </xf>
    <xf numFmtId="0" fontId="9" fillId="0" borderId="93" xfId="1528" applyFont="1" applyBorder="1" applyAlignment="1" applyProtection="1">
      <alignment horizontal="center" vertical="center" textRotation="255"/>
      <protection locked="0"/>
    </xf>
    <xf numFmtId="0" fontId="9" fillId="0" borderId="134" xfId="1528" applyFont="1" applyBorder="1" applyAlignment="1" applyProtection="1">
      <alignment horizontal="center" vertical="center" textRotation="255"/>
      <protection locked="0"/>
    </xf>
    <xf numFmtId="0" fontId="20" fillId="0" borderId="128" xfId="1528" applyFont="1" applyBorder="1" applyAlignment="1">
      <alignment vertical="center" wrapText="1" shrinkToFit="1"/>
    </xf>
    <xf numFmtId="0" fontId="20" fillId="0" borderId="58" xfId="1528" applyFont="1" applyBorder="1" applyAlignment="1">
      <alignment vertical="center" wrapText="1" shrinkToFit="1"/>
    </xf>
    <xf numFmtId="0" fontId="9" fillId="0" borderId="98" xfId="1528" applyFont="1" applyBorder="1" applyAlignment="1" applyProtection="1">
      <alignment horizontal="center" vertical="center" textRotation="255"/>
      <protection locked="0"/>
    </xf>
    <xf numFmtId="0" fontId="20" fillId="0" borderId="121" xfId="1528" applyFont="1" applyBorder="1" applyAlignment="1">
      <alignment vertical="center" wrapText="1" shrinkToFit="1"/>
    </xf>
    <xf numFmtId="176" fontId="12" fillId="0" borderId="45" xfId="1528" applyNumberFormat="1" applyFont="1" applyBorder="1" applyAlignment="1" applyProtection="1">
      <alignment horizontal="center" vertical="center"/>
      <protection locked="0"/>
    </xf>
    <xf numFmtId="38" fontId="9" fillId="0" borderId="46" xfId="1162" applyFont="1" applyBorder="1" applyAlignment="1">
      <alignment horizontal="right" vertical="center"/>
    </xf>
    <xf numFmtId="38" fontId="5" fillId="0" borderId="13" xfId="1162" applyBorder="1" applyAlignment="1">
      <alignment horizontal="right" vertical="center"/>
    </xf>
    <xf numFmtId="38" fontId="5" fillId="0" borderId="97" xfId="1162" applyBorder="1" applyAlignment="1">
      <alignment horizontal="right" vertical="center"/>
    </xf>
    <xf numFmtId="38" fontId="5" fillId="0" borderId="48" xfId="1162" applyBorder="1" applyAlignment="1">
      <alignment horizontal="right" vertical="center"/>
    </xf>
    <xf numFmtId="38" fontId="5" fillId="0" borderId="49" xfId="1162" applyBorder="1" applyAlignment="1">
      <alignment horizontal="right" vertical="center"/>
    </xf>
    <xf numFmtId="38" fontId="9" fillId="0" borderId="43" xfId="1162" applyFont="1" applyBorder="1">
      <alignment vertical="center"/>
    </xf>
    <xf numFmtId="38" fontId="9" fillId="0" borderId="44" xfId="1162" applyFont="1" applyBorder="1">
      <alignment vertical="center"/>
    </xf>
    <xf numFmtId="38" fontId="5" fillId="0" borderId="165" xfId="1162" applyBorder="1">
      <alignment vertical="center"/>
    </xf>
    <xf numFmtId="38" fontId="5" fillId="0" borderId="166" xfId="1162" applyBorder="1">
      <alignment vertical="center"/>
    </xf>
    <xf numFmtId="38" fontId="5" fillId="0" borderId="26" xfId="1162" applyBorder="1">
      <alignment vertical="center"/>
    </xf>
    <xf numFmtId="38" fontId="5" fillId="0" borderId="78" xfId="1162" applyBorder="1">
      <alignment vertical="center"/>
    </xf>
    <xf numFmtId="0" fontId="83" fillId="0" borderId="70" xfId="1528" applyFont="1" applyBorder="1" applyAlignment="1" applyProtection="1">
      <alignment horizontal="left" vertical="center" wrapText="1"/>
      <protection locked="0"/>
    </xf>
    <xf numFmtId="0" fontId="83" fillId="0" borderId="0" xfId="1528" applyFont="1" applyAlignment="1" applyProtection="1">
      <alignment horizontal="left" vertical="center" wrapText="1"/>
      <protection locked="0"/>
    </xf>
    <xf numFmtId="0" fontId="20" fillId="0" borderId="128" xfId="1528" applyFont="1" applyBorder="1" applyAlignment="1">
      <alignment horizontal="left" vertical="center" wrapText="1" shrinkToFit="1"/>
    </xf>
    <xf numFmtId="0" fontId="20" fillId="0" borderId="58" xfId="1528" applyFont="1" applyBorder="1" applyAlignment="1">
      <alignment horizontal="left" vertical="center" wrapText="1" shrinkToFit="1"/>
    </xf>
    <xf numFmtId="38" fontId="5" fillId="0" borderId="92" xfId="1162" applyBorder="1">
      <alignment vertical="center"/>
    </xf>
    <xf numFmtId="38" fontId="5" fillId="0" borderId="97" xfId="1162" applyBorder="1">
      <alignment vertical="center"/>
    </xf>
    <xf numFmtId="38" fontId="5" fillId="0" borderId="27" xfId="1162" applyBorder="1">
      <alignment vertical="center"/>
    </xf>
    <xf numFmtId="38" fontId="5" fillId="0" borderId="137" xfId="1162" applyBorder="1">
      <alignment vertical="center"/>
    </xf>
    <xf numFmtId="0" fontId="83" fillId="0" borderId="0" xfId="1528" applyFont="1" applyAlignment="1">
      <alignment horizontal="left" vertical="center" wrapText="1"/>
    </xf>
    <xf numFmtId="0" fontId="20" fillId="0" borderId="57" xfId="1528" applyFont="1" applyBorder="1" applyAlignment="1">
      <alignment vertical="center" wrapText="1" shrinkToFit="1"/>
    </xf>
    <xf numFmtId="0" fontId="20" fillId="0" borderId="135" xfId="1528" applyFont="1" applyBorder="1" applyAlignment="1">
      <alignment vertical="center" wrapText="1" shrinkToFit="1"/>
    </xf>
    <xf numFmtId="38" fontId="5" fillId="0" borderId="40" xfId="1528" applyNumberFormat="1" applyBorder="1" applyAlignment="1">
      <alignment vertical="center"/>
    </xf>
    <xf numFmtId="38" fontId="5" fillId="0" borderId="136" xfId="1528" applyNumberFormat="1" applyBorder="1" applyAlignment="1">
      <alignment vertical="center"/>
    </xf>
    <xf numFmtId="38" fontId="5" fillId="0" borderId="26" xfId="1528" applyNumberFormat="1" applyBorder="1" applyAlignment="1">
      <alignment vertical="center"/>
    </xf>
    <xf numFmtId="38" fontId="5" fillId="0" borderId="78" xfId="1528" applyNumberFormat="1" applyBorder="1" applyAlignment="1">
      <alignment vertical="center"/>
    </xf>
    <xf numFmtId="0" fontId="20" fillId="0" borderId="143" xfId="1528" applyFont="1" applyBorder="1" applyAlignment="1">
      <alignment horizontal="left" vertical="center" wrapText="1" shrinkToFit="1"/>
    </xf>
    <xf numFmtId="176" fontId="12" fillId="0" borderId="192" xfId="1528" applyNumberFormat="1" applyFont="1" applyBorder="1" applyAlignment="1" applyProtection="1">
      <alignment horizontal="center" vertical="center"/>
      <protection locked="0"/>
    </xf>
    <xf numFmtId="38" fontId="9" fillId="0" borderId="153" xfId="1162" applyFont="1" applyBorder="1" applyAlignment="1">
      <alignment horizontal="right" vertical="center"/>
    </xf>
    <xf numFmtId="38" fontId="9" fillId="0" borderId="152" xfId="1162" applyFont="1" applyBorder="1" applyAlignment="1">
      <alignment horizontal="right" vertical="center"/>
    </xf>
    <xf numFmtId="38" fontId="5" fillId="0" borderId="27" xfId="1528" applyNumberFormat="1" applyBorder="1" applyAlignment="1">
      <alignment vertical="center"/>
    </xf>
    <xf numFmtId="38" fontId="5" fillId="0" borderId="137" xfId="1528" applyNumberFormat="1" applyBorder="1" applyAlignment="1">
      <alignment vertical="center"/>
    </xf>
    <xf numFmtId="38" fontId="5" fillId="0" borderId="14" xfId="1528" applyNumberFormat="1" applyBorder="1" applyAlignment="1">
      <alignment horizontal="right" vertical="center"/>
    </xf>
    <xf numFmtId="38" fontId="5" fillId="0" borderId="66" xfId="1528" applyNumberFormat="1" applyBorder="1" applyAlignment="1">
      <alignment horizontal="right" vertical="center"/>
    </xf>
    <xf numFmtId="38" fontId="5" fillId="0" borderId="25" xfId="1528" applyNumberFormat="1" applyBorder="1" applyAlignment="1">
      <alignment horizontal="right" vertical="center"/>
    </xf>
    <xf numFmtId="38" fontId="5" fillId="0" borderId="67" xfId="1528" applyNumberFormat="1" applyBorder="1" applyAlignment="1">
      <alignment horizontal="right" vertical="center"/>
    </xf>
    <xf numFmtId="38" fontId="5" fillId="0" borderId="14" xfId="1162" applyBorder="1" applyAlignment="1">
      <alignment horizontal="right" vertical="center"/>
    </xf>
    <xf numFmtId="38" fontId="5" fillId="0" borderId="25" xfId="1162" applyBorder="1" applyAlignment="1">
      <alignment horizontal="right" vertical="center"/>
    </xf>
    <xf numFmtId="0" fontId="20" fillId="0" borderId="142" xfId="1528" applyFont="1" applyBorder="1" applyAlignment="1">
      <alignment horizontal="left" vertical="center" wrapText="1" shrinkToFit="1"/>
    </xf>
    <xf numFmtId="176" fontId="12" fillId="0" borderId="130" xfId="1528" applyNumberFormat="1" applyFont="1" applyBorder="1" applyAlignment="1" applyProtection="1">
      <alignment horizontal="center" vertical="center"/>
      <protection locked="0"/>
    </xf>
    <xf numFmtId="0" fontId="9" fillId="0" borderId="77" xfId="1528" applyFont="1" applyBorder="1" applyAlignment="1" applyProtection="1">
      <alignment horizontal="center" vertical="center" textRotation="255" shrinkToFit="1"/>
      <protection locked="0"/>
    </xf>
    <xf numFmtId="0" fontId="20" fillId="0" borderId="36" xfId="1528" applyFont="1" applyBorder="1" applyAlignment="1">
      <alignment horizontal="left" vertical="center" wrapText="1"/>
    </xf>
    <xf numFmtId="176" fontId="12" fillId="0" borderId="19" xfId="1528" applyNumberFormat="1" applyFont="1" applyBorder="1" applyAlignment="1" applyProtection="1">
      <alignment horizontal="center" vertical="center"/>
      <protection locked="0"/>
    </xf>
    <xf numFmtId="38" fontId="9" fillId="0" borderId="42" xfId="1162" applyFont="1" applyBorder="1" applyAlignment="1">
      <alignment horizontal="right" vertical="center"/>
    </xf>
    <xf numFmtId="0" fontId="15" fillId="0" borderId="42" xfId="1528" applyFont="1" applyBorder="1" applyAlignment="1">
      <alignment vertical="center"/>
    </xf>
    <xf numFmtId="38" fontId="5" fillId="0" borderId="24" xfId="1162" applyBorder="1" applyAlignment="1">
      <alignment horizontal="right" vertical="center"/>
    </xf>
    <xf numFmtId="0" fontId="5" fillId="0" borderId="24" xfId="1528" applyBorder="1" applyAlignment="1">
      <alignment vertical="center"/>
    </xf>
    <xf numFmtId="38" fontId="74" fillId="0" borderId="95" xfId="1528" applyNumberFormat="1" applyFont="1" applyBorder="1" applyAlignment="1">
      <alignment horizontal="right" vertical="center"/>
    </xf>
    <xf numFmtId="0" fontId="74" fillId="0" borderId="93" xfId="1528" applyFont="1" applyBorder="1" applyAlignment="1">
      <alignment horizontal="right" vertical="center"/>
    </xf>
    <xf numFmtId="0" fontId="9" fillId="0" borderId="190" xfId="1528" applyFont="1" applyBorder="1" applyAlignment="1" applyProtection="1">
      <alignment horizontal="center" vertical="center" textRotation="255" shrinkToFit="1"/>
      <protection locked="0"/>
    </xf>
    <xf numFmtId="0" fontId="20" fillId="0" borderId="36" xfId="1528" applyFont="1" applyBorder="1" applyAlignment="1">
      <alignment vertical="center" wrapText="1" shrinkToFit="1"/>
    </xf>
    <xf numFmtId="0" fontId="20" fillId="0" borderId="85" xfId="1528" applyFont="1" applyBorder="1" applyAlignment="1">
      <alignment vertical="center" wrapText="1" shrinkToFit="1"/>
    </xf>
    <xf numFmtId="176" fontId="12" fillId="0" borderId="19" xfId="1528" applyNumberFormat="1" applyFont="1" applyBorder="1" applyAlignment="1" applyProtection="1">
      <alignment vertical="center"/>
      <protection locked="0"/>
    </xf>
    <xf numFmtId="176" fontId="12" fillId="0" borderId="82" xfId="1528" applyNumberFormat="1" applyFont="1" applyBorder="1" applyAlignment="1" applyProtection="1">
      <alignment vertical="center"/>
      <protection locked="0"/>
    </xf>
    <xf numFmtId="38" fontId="9" fillId="0" borderId="42" xfId="1162" applyFont="1" applyBorder="1">
      <alignment vertical="center"/>
    </xf>
    <xf numFmtId="38" fontId="9" fillId="0" borderId="83" xfId="1162" applyFont="1" applyBorder="1">
      <alignment vertical="center"/>
    </xf>
    <xf numFmtId="38" fontId="5" fillId="0" borderId="24" xfId="1162" applyBorder="1">
      <alignment vertical="center"/>
    </xf>
    <xf numFmtId="38" fontId="5" fillId="0" borderId="65" xfId="1162" applyBorder="1">
      <alignment vertical="center"/>
    </xf>
    <xf numFmtId="38" fontId="5" fillId="0" borderId="156" xfId="1162" applyBorder="1">
      <alignment vertical="center"/>
    </xf>
    <xf numFmtId="38" fontId="5" fillId="0" borderId="164" xfId="1162" applyBorder="1">
      <alignment vertical="center"/>
    </xf>
    <xf numFmtId="0" fontId="83" fillId="0" borderId="12" xfId="1528" applyFont="1" applyBorder="1" applyAlignment="1" applyProtection="1">
      <alignment horizontal="left" vertical="center" wrapText="1"/>
      <protection locked="0"/>
    </xf>
    <xf numFmtId="0" fontId="9" fillId="0" borderId="190" xfId="1528" applyFont="1" applyBorder="1" applyAlignment="1" applyProtection="1">
      <alignment horizontal="center" vertical="center" textRotation="255"/>
      <protection locked="0"/>
    </xf>
    <xf numFmtId="0" fontId="20" fillId="0" borderId="36" xfId="1528" applyFont="1" applyBorder="1" applyAlignment="1">
      <alignment vertical="center" wrapText="1"/>
    </xf>
    <xf numFmtId="0" fontId="20" fillId="0" borderId="85" xfId="1528" applyFont="1" applyBorder="1" applyAlignment="1">
      <alignment vertical="center" wrapText="1"/>
    </xf>
    <xf numFmtId="0" fontId="0" fillId="0" borderId="82" xfId="0" applyBorder="1" applyAlignment="1" applyProtection="1">
      <alignment horizontal="center" vertical="center"/>
      <protection locked="0"/>
    </xf>
    <xf numFmtId="0" fontId="0" fillId="0" borderId="83" xfId="0" applyBorder="1">
      <alignment vertical="center"/>
    </xf>
    <xf numFmtId="38" fontId="5" fillId="0" borderId="39" xfId="1162" applyBorder="1">
      <alignment vertical="center"/>
    </xf>
    <xf numFmtId="0" fontId="5" fillId="0" borderId="84" xfId="0" applyFont="1" applyBorder="1">
      <alignment vertical="center"/>
    </xf>
    <xf numFmtId="0" fontId="0" fillId="0" borderId="58" xfId="0" applyBorder="1" applyAlignment="1">
      <alignment vertical="center" wrapText="1"/>
    </xf>
    <xf numFmtId="0" fontId="9" fillId="0" borderId="92" xfId="1528" applyFont="1" applyBorder="1" applyAlignment="1" applyProtection="1">
      <alignment horizontal="center" vertical="center" textRotation="255" shrinkToFit="1"/>
      <protection locked="0"/>
    </xf>
    <xf numFmtId="0" fontId="9" fillId="0" borderId="97" xfId="1528" applyFont="1" applyBorder="1" applyAlignment="1" applyProtection="1">
      <alignment horizontal="center" vertical="center" textRotation="255" shrinkToFit="1"/>
      <protection locked="0"/>
    </xf>
    <xf numFmtId="0" fontId="20" fillId="0" borderId="53" xfId="1528" applyFont="1" applyBorder="1" applyAlignment="1">
      <alignment horizontal="left" vertical="center" wrapText="1"/>
    </xf>
    <xf numFmtId="38" fontId="5" fillId="0" borderId="154" xfId="1162" applyBorder="1">
      <alignment vertical="center"/>
    </xf>
    <xf numFmtId="38" fontId="5" fillId="0" borderId="167" xfId="1162" applyBorder="1">
      <alignment vertical="center"/>
    </xf>
    <xf numFmtId="0" fontId="20" fillId="0" borderId="143" xfId="1528" applyFont="1" applyBorder="1" applyAlignment="1">
      <alignment vertical="center" wrapText="1"/>
    </xf>
    <xf numFmtId="38" fontId="9" fillId="0" borderId="43" xfId="1528" applyNumberFormat="1" applyFont="1" applyBorder="1" applyAlignment="1">
      <alignment vertical="center"/>
    </xf>
    <xf numFmtId="38" fontId="9" fillId="0" borderId="155" xfId="1528" applyNumberFormat="1" applyFont="1" applyBorder="1" applyAlignment="1">
      <alignment vertical="center"/>
    </xf>
    <xf numFmtId="38" fontId="5" fillId="0" borderId="165" xfId="1528" applyNumberFormat="1" applyBorder="1" applyAlignment="1">
      <alignment vertical="center"/>
    </xf>
    <xf numFmtId="38" fontId="5" fillId="0" borderId="169" xfId="1528" applyNumberFormat="1" applyBorder="1" applyAlignment="1">
      <alignment vertical="center"/>
    </xf>
    <xf numFmtId="38" fontId="5" fillId="0" borderId="156" xfId="1528" applyNumberFormat="1" applyBorder="1" applyAlignment="1">
      <alignment vertical="center"/>
    </xf>
    <xf numFmtId="0" fontId="20" fillId="0" borderId="128" xfId="1528" applyFont="1" applyBorder="1" applyAlignment="1">
      <alignment horizontal="left" vertical="center" wrapText="1"/>
    </xf>
    <xf numFmtId="0" fontId="20" fillId="0" borderId="58" xfId="1528" applyFont="1" applyBorder="1" applyAlignment="1">
      <alignment horizontal="left" vertical="center" wrapText="1"/>
    </xf>
    <xf numFmtId="38" fontId="9" fillId="0" borderId="43" xfId="1528" applyNumberFormat="1" applyFont="1" applyBorder="1" applyAlignment="1">
      <alignment horizontal="right" vertical="center"/>
    </xf>
    <xf numFmtId="38" fontId="9" fillId="0" borderId="44" xfId="1528" applyNumberFormat="1" applyFont="1" applyBorder="1" applyAlignment="1">
      <alignment horizontal="right" vertical="center"/>
    </xf>
    <xf numFmtId="38" fontId="5" fillId="0" borderId="165" xfId="1528" applyNumberFormat="1" applyBorder="1" applyAlignment="1">
      <alignment horizontal="right" vertical="center"/>
    </xf>
    <xf numFmtId="38" fontId="5" fillId="0" borderId="166" xfId="1528" applyNumberFormat="1" applyBorder="1" applyAlignment="1">
      <alignment horizontal="right" vertical="center"/>
    </xf>
    <xf numFmtId="38" fontId="5" fillId="0" borderId="26" xfId="1528" applyNumberFormat="1" applyBorder="1" applyAlignment="1">
      <alignment horizontal="right" vertical="center"/>
    </xf>
    <xf numFmtId="38" fontId="5" fillId="0" borderId="78" xfId="1528" applyNumberFormat="1" applyBorder="1" applyAlignment="1">
      <alignment horizontal="right" vertical="center"/>
    </xf>
    <xf numFmtId="38" fontId="5" fillId="0" borderId="27" xfId="1528" applyNumberFormat="1" applyBorder="1" applyAlignment="1">
      <alignment horizontal="right" vertical="center" wrapText="1"/>
    </xf>
    <xf numFmtId="38" fontId="5" fillId="0" borderId="164" xfId="1528" applyNumberFormat="1" applyBorder="1" applyAlignment="1">
      <alignment horizontal="right" vertical="center" wrapText="1"/>
    </xf>
    <xf numFmtId="0" fontId="20" fillId="0" borderId="142" xfId="1528" applyFont="1" applyBorder="1" applyAlignment="1">
      <alignment horizontal="left" vertical="center" wrapText="1"/>
    </xf>
    <xf numFmtId="38" fontId="9" fillId="0" borderId="148" xfId="1528" applyNumberFormat="1" applyFont="1" applyBorder="1" applyAlignment="1">
      <alignment horizontal="right" vertical="center"/>
    </xf>
    <xf numFmtId="38" fontId="5" fillId="0" borderId="168" xfId="1528" applyNumberFormat="1" applyBorder="1" applyAlignment="1">
      <alignment horizontal="right" vertical="center"/>
    </xf>
    <xf numFmtId="38" fontId="5" fillId="0" borderId="154" xfId="1528" applyNumberFormat="1" applyBorder="1" applyAlignment="1">
      <alignment horizontal="right" vertical="center"/>
    </xf>
    <xf numFmtId="38" fontId="5" fillId="0" borderId="27" xfId="1528" applyNumberFormat="1" applyBorder="1" applyAlignment="1">
      <alignment horizontal="right" vertical="center"/>
    </xf>
    <xf numFmtId="38" fontId="5" fillId="0" borderId="167" xfId="1528" applyNumberFormat="1" applyBorder="1" applyAlignment="1">
      <alignment horizontal="right" vertical="center"/>
    </xf>
    <xf numFmtId="38" fontId="5" fillId="0" borderId="137" xfId="1528" applyNumberFormat="1" applyBorder="1" applyAlignment="1">
      <alignment horizontal="right" vertical="center"/>
    </xf>
    <xf numFmtId="38" fontId="9" fillId="0" borderId="43" xfId="1528" applyNumberFormat="1" applyFont="1" applyBorder="1" applyAlignment="1">
      <alignment horizontal="right" vertical="center" wrapText="1"/>
    </xf>
    <xf numFmtId="38" fontId="9" fillId="0" borderId="155" xfId="1528" applyNumberFormat="1" applyFont="1" applyBorder="1" applyAlignment="1">
      <alignment horizontal="right" vertical="center" wrapText="1"/>
    </xf>
    <xf numFmtId="38" fontId="5" fillId="0" borderId="165" xfId="1528" applyNumberFormat="1" applyBorder="1" applyAlignment="1">
      <alignment horizontal="right" vertical="center" wrapText="1"/>
    </xf>
    <xf numFmtId="38" fontId="5" fillId="0" borderId="169" xfId="1528" applyNumberFormat="1" applyBorder="1" applyAlignment="1">
      <alignment horizontal="right" vertical="center" wrapText="1"/>
    </xf>
    <xf numFmtId="38" fontId="5" fillId="0" borderId="156" xfId="1528" applyNumberFormat="1" applyBorder="1" applyAlignment="1">
      <alignment horizontal="right" vertical="center"/>
    </xf>
    <xf numFmtId="0" fontId="20" fillId="0" borderId="54" xfId="1528" applyFont="1" applyBorder="1" applyAlignment="1">
      <alignment horizontal="left" vertical="center" wrapText="1"/>
    </xf>
    <xf numFmtId="0" fontId="0" fillId="0" borderId="155" xfId="0" applyBorder="1" applyAlignment="1">
      <alignment horizontal="right" vertical="center"/>
    </xf>
    <xf numFmtId="0" fontId="0" fillId="0" borderId="169" xfId="0" applyBorder="1" applyAlignment="1">
      <alignment horizontal="right" vertical="center"/>
    </xf>
    <xf numFmtId="0" fontId="0" fillId="0" borderId="156" xfId="0" applyBorder="1" applyAlignment="1">
      <alignment horizontal="right" vertical="center"/>
    </xf>
    <xf numFmtId="0" fontId="0" fillId="0" borderId="164" xfId="0" applyBorder="1" applyAlignment="1">
      <alignment horizontal="right" vertical="center"/>
    </xf>
    <xf numFmtId="38" fontId="9" fillId="0" borderId="155" xfId="1528" applyNumberFormat="1" applyFont="1" applyBorder="1" applyAlignment="1">
      <alignment horizontal="right" vertical="center"/>
    </xf>
    <xf numFmtId="0" fontId="18" fillId="0" borderId="119" xfId="1528" applyFont="1" applyBorder="1" applyAlignment="1">
      <alignment horizontal="center" vertical="center"/>
    </xf>
    <xf numFmtId="0" fontId="18" fillId="0" borderId="118" xfId="1528" applyFont="1" applyBorder="1" applyAlignment="1">
      <alignment horizontal="center" vertical="center"/>
    </xf>
    <xf numFmtId="0" fontId="18" fillId="0" borderId="120" xfId="1528" applyFont="1" applyBorder="1" applyAlignment="1">
      <alignment horizontal="center" vertical="center"/>
    </xf>
    <xf numFmtId="0" fontId="10" fillId="0" borderId="170" xfId="1528" applyFont="1" applyBorder="1" applyAlignment="1" applyProtection="1">
      <alignment vertical="center" shrinkToFit="1"/>
      <protection locked="0"/>
    </xf>
    <xf numFmtId="0" fontId="10" fillId="0" borderId="171" xfId="1528" applyFont="1" applyBorder="1" applyAlignment="1" applyProtection="1">
      <alignment vertical="center" shrinkToFit="1"/>
      <protection locked="0"/>
    </xf>
    <xf numFmtId="0" fontId="10" fillId="0" borderId="129" xfId="1528" applyFont="1" applyBorder="1" applyAlignment="1" applyProtection="1">
      <alignment horizontal="center" vertical="center" shrinkToFit="1"/>
      <protection locked="0"/>
    </xf>
    <xf numFmtId="0" fontId="10" fillId="0" borderId="171" xfId="1528" applyFont="1" applyBorder="1" applyAlignment="1" applyProtection="1">
      <alignment horizontal="center" vertical="center" shrinkToFit="1"/>
      <protection locked="0"/>
    </xf>
    <xf numFmtId="0" fontId="10" fillId="0" borderId="129" xfId="1528" applyFont="1" applyBorder="1" applyAlignment="1" applyProtection="1">
      <alignment horizontal="center" vertical="center" wrapText="1"/>
      <protection locked="0"/>
    </xf>
    <xf numFmtId="0" fontId="10" fillId="0" borderId="170" xfId="1528" applyFont="1" applyBorder="1" applyAlignment="1" applyProtection="1">
      <alignment horizontal="center" vertical="center" wrapText="1"/>
      <protection locked="0"/>
    </xf>
    <xf numFmtId="0" fontId="10" fillId="0" borderId="171" xfId="1528" applyFont="1" applyBorder="1" applyAlignment="1" applyProtection="1">
      <alignment horizontal="center" vertical="center" wrapText="1"/>
      <protection locked="0"/>
    </xf>
    <xf numFmtId="178" fontId="10" fillId="0" borderId="129" xfId="1528" applyNumberFormat="1" applyFont="1" applyBorder="1" applyAlignment="1">
      <alignment horizontal="center" vertical="center"/>
    </xf>
    <xf numFmtId="178" fontId="10" fillId="0" borderId="170" xfId="1528" applyNumberFormat="1" applyFont="1" applyBorder="1" applyAlignment="1">
      <alignment horizontal="center" vertical="center"/>
    </xf>
    <xf numFmtId="178" fontId="10" fillId="0" borderId="171" xfId="1528" applyNumberFormat="1" applyFont="1" applyBorder="1" applyAlignment="1">
      <alignment horizontal="center" vertical="center"/>
    </xf>
    <xf numFmtId="0" fontId="9" fillId="29" borderId="93" xfId="1528" applyFont="1" applyFill="1" applyBorder="1" applyAlignment="1" applyProtection="1">
      <alignment horizontal="center" vertical="center" textRotation="255" shrinkToFit="1"/>
      <protection locked="0"/>
    </xf>
    <xf numFmtId="0" fontId="9" fillId="29" borderId="134" xfId="1528" applyFont="1" applyFill="1" applyBorder="1" applyAlignment="1" applyProtection="1">
      <alignment horizontal="center" vertical="center" textRotation="255" shrinkToFit="1"/>
      <protection locked="0"/>
    </xf>
    <xf numFmtId="0" fontId="20" fillId="0" borderId="72" xfId="1528" applyFont="1" applyBorder="1" applyAlignment="1">
      <alignment horizontal="center" vertical="center"/>
    </xf>
    <xf numFmtId="0" fontId="20" fillId="0" borderId="12" xfId="1528" applyFont="1" applyBorder="1" applyAlignment="1">
      <alignment horizontal="center" vertical="center"/>
    </xf>
    <xf numFmtId="176" fontId="20" fillId="0" borderId="45" xfId="1528" applyNumberFormat="1" applyFont="1" applyBorder="1" applyAlignment="1">
      <alignment horizontal="center" vertical="center"/>
    </xf>
    <xf numFmtId="176" fontId="20" fillId="0" borderId="146" xfId="1528" applyNumberFormat="1" applyFont="1" applyBorder="1" applyAlignment="1">
      <alignment horizontal="center" vertical="center"/>
    </xf>
    <xf numFmtId="176" fontId="20" fillId="0" borderId="2" xfId="1528" applyNumberFormat="1" applyFont="1" applyBorder="1" applyAlignment="1">
      <alignment horizontal="center" vertical="center"/>
    </xf>
    <xf numFmtId="176" fontId="20" fillId="0" borderId="69" xfId="1528" applyNumberFormat="1" applyFont="1" applyBorder="1" applyAlignment="1">
      <alignment horizontal="center" vertical="center"/>
    </xf>
    <xf numFmtId="38" fontId="5" fillId="0" borderId="164" xfId="1528" applyNumberFormat="1" applyBorder="1" applyAlignment="1">
      <alignment vertical="center"/>
    </xf>
    <xf numFmtId="0" fontId="74" fillId="0" borderId="93" xfId="1528" applyFont="1" applyBorder="1" applyAlignment="1" applyProtection="1">
      <alignment horizontal="center" vertical="center"/>
      <protection locked="0"/>
    </xf>
    <xf numFmtId="0" fontId="74" fillId="0" borderId="77" xfId="1528" applyFont="1" applyBorder="1" applyAlignment="1" applyProtection="1">
      <alignment horizontal="center" vertical="center"/>
      <protection locked="0"/>
    </xf>
    <xf numFmtId="0" fontId="20" fillId="0" borderId="89" xfId="1528" applyFont="1" applyBorder="1" applyAlignment="1">
      <alignment horizontal="left" vertical="center" wrapText="1"/>
    </xf>
    <xf numFmtId="0" fontId="20" fillId="0" borderId="92" xfId="1528" applyFont="1" applyBorder="1" applyAlignment="1">
      <alignment horizontal="left" vertical="center" wrapText="1"/>
    </xf>
    <xf numFmtId="0" fontId="86" fillId="0" borderId="19" xfId="1528" applyFont="1" applyBorder="1" applyAlignment="1" applyProtection="1">
      <alignment horizontal="right" vertical="center"/>
      <protection locked="0"/>
    </xf>
    <xf numFmtId="0" fontId="86" fillId="0" borderId="20" xfId="1528" applyFont="1" applyBorder="1" applyAlignment="1" applyProtection="1">
      <alignment horizontal="right" vertical="center"/>
      <protection locked="0"/>
    </xf>
    <xf numFmtId="38" fontId="74" fillId="0" borderId="81" xfId="1528" applyNumberFormat="1" applyFont="1" applyBorder="1" applyAlignment="1">
      <alignment horizontal="right" vertical="center"/>
    </xf>
    <xf numFmtId="0" fontId="74" fillId="0" borderId="104" xfId="1528" applyFont="1" applyBorder="1" applyAlignment="1">
      <alignment horizontal="right" vertical="center"/>
    </xf>
    <xf numFmtId="0" fontId="30" fillId="0" borderId="183" xfId="1528" applyFont="1" applyBorder="1" applyAlignment="1">
      <alignment horizontal="center" vertical="center"/>
    </xf>
    <xf numFmtId="0" fontId="30" fillId="0" borderId="151" xfId="1528" applyFont="1" applyBorder="1" applyAlignment="1">
      <alignment horizontal="center" vertical="center"/>
    </xf>
    <xf numFmtId="0" fontId="30" fillId="0" borderId="140" xfId="1528" applyFont="1" applyBorder="1" applyAlignment="1">
      <alignment horizontal="center" vertical="center"/>
    </xf>
    <xf numFmtId="0" fontId="30" fillId="0" borderId="176" xfId="1528" applyFont="1" applyBorder="1" applyAlignment="1">
      <alignment horizontal="center" vertical="center"/>
    </xf>
    <xf numFmtId="0" fontId="30" fillId="0" borderId="178" xfId="1528" applyFont="1" applyBorder="1" applyAlignment="1">
      <alignment horizontal="center" vertical="center"/>
    </xf>
    <xf numFmtId="176" fontId="21" fillId="0" borderId="187" xfId="1528" applyNumberFormat="1" applyFont="1" applyBorder="1" applyAlignment="1">
      <alignment horizontal="center" vertical="center" wrapText="1"/>
    </xf>
    <xf numFmtId="176" fontId="21" fillId="0" borderId="186" xfId="1528" applyNumberFormat="1" applyFont="1" applyBorder="1" applyAlignment="1">
      <alignment horizontal="center" vertical="center" wrapText="1"/>
    </xf>
    <xf numFmtId="0" fontId="21" fillId="0" borderId="162" xfId="1528" applyFont="1" applyBorder="1" applyAlignment="1">
      <alignment horizontal="center" vertical="center"/>
    </xf>
    <xf numFmtId="0" fontId="21" fillId="0" borderId="163" xfId="1528" applyFont="1" applyBorder="1" applyAlignment="1">
      <alignment horizontal="center" vertical="center"/>
    </xf>
    <xf numFmtId="0" fontId="21" fillId="0" borderId="132" xfId="1528" applyFont="1" applyBorder="1" applyAlignment="1">
      <alignment horizontal="center" vertical="center"/>
    </xf>
    <xf numFmtId="0" fontId="21" fillId="0" borderId="161" xfId="1528" applyFont="1" applyBorder="1" applyAlignment="1">
      <alignment horizontal="center" vertical="center"/>
    </xf>
    <xf numFmtId="176" fontId="21" fillId="0" borderId="188" xfId="1528" applyNumberFormat="1" applyFont="1" applyBorder="1" applyAlignment="1">
      <alignment horizontal="center" vertical="center" wrapText="1"/>
    </xf>
    <xf numFmtId="176" fontId="21" fillId="0" borderId="146" xfId="1528" applyNumberFormat="1" applyFont="1" applyBorder="1" applyAlignment="1">
      <alignment horizontal="center" vertical="center" wrapText="1"/>
    </xf>
    <xf numFmtId="176" fontId="21" fillId="0" borderId="70" xfId="1528" applyNumberFormat="1" applyFont="1" applyBorder="1" applyAlignment="1">
      <alignment horizontal="center" vertical="center" wrapText="1"/>
    </xf>
    <xf numFmtId="176" fontId="21" fillId="0" borderId="12" xfId="1528" applyNumberFormat="1" applyFont="1" applyBorder="1" applyAlignment="1">
      <alignment horizontal="center" vertical="center" wrapText="1"/>
    </xf>
    <xf numFmtId="0" fontId="21" fillId="0" borderId="159" xfId="1528" applyFont="1" applyBorder="1" applyAlignment="1">
      <alignment horizontal="center" vertical="center"/>
    </xf>
    <xf numFmtId="0" fontId="21" fillId="0" borderId="147" xfId="1528" applyFont="1" applyBorder="1" applyAlignment="1">
      <alignment horizontal="center" vertical="center"/>
    </xf>
    <xf numFmtId="0" fontId="85" fillId="0" borderId="252" xfId="1528" applyFont="1" applyBorder="1" applyAlignment="1">
      <alignment horizontal="center" vertical="center" wrapText="1"/>
    </xf>
    <xf numFmtId="0" fontId="21" fillId="0" borderId="118" xfId="1528" applyFont="1" applyBorder="1" applyAlignment="1">
      <alignment horizontal="center" vertical="center"/>
    </xf>
    <xf numFmtId="0" fontId="21" fillId="0" borderId="119" xfId="1528" applyFont="1" applyBorder="1" applyAlignment="1">
      <alignment horizontal="center" vertical="center"/>
    </xf>
    <xf numFmtId="0" fontId="21" fillId="0" borderId="120" xfId="1528" applyFont="1" applyBorder="1" applyAlignment="1">
      <alignment horizontal="center" vertical="center"/>
    </xf>
    <xf numFmtId="0" fontId="71" fillId="0" borderId="129" xfId="1528" applyFont="1" applyBorder="1" applyAlignment="1" applyProtection="1">
      <alignment horizontal="center" vertical="center"/>
      <protection locked="0"/>
    </xf>
    <xf numFmtId="0" fontId="71" fillId="0" borderId="170" xfId="1528" applyFont="1" applyBorder="1" applyAlignment="1" applyProtection="1">
      <alignment horizontal="center" vertical="center"/>
      <protection locked="0"/>
    </xf>
    <xf numFmtId="0" fontId="71" fillId="0" borderId="171" xfId="1528" applyFont="1" applyBorder="1" applyAlignment="1" applyProtection="1">
      <alignment horizontal="center" vertical="center"/>
      <protection locked="0"/>
    </xf>
    <xf numFmtId="0" fontId="70" fillId="0" borderId="129" xfId="1528" applyFont="1" applyBorder="1" applyAlignment="1" applyProtection="1">
      <alignment horizontal="center" vertical="center" shrinkToFit="1"/>
      <protection locked="0"/>
    </xf>
    <xf numFmtId="0" fontId="70" fillId="0" borderId="171" xfId="1528" applyFont="1" applyBorder="1" applyAlignment="1" applyProtection="1">
      <alignment horizontal="center" vertical="center" shrinkToFit="1"/>
      <protection locked="0"/>
    </xf>
    <xf numFmtId="0" fontId="70" fillId="0" borderId="129" xfId="1528" applyFont="1" applyBorder="1" applyAlignment="1" applyProtection="1">
      <alignment horizontal="center" vertical="center" wrapText="1"/>
      <protection locked="0"/>
    </xf>
    <xf numFmtId="0" fontId="70" fillId="0" borderId="170" xfId="1528" applyFont="1" applyBorder="1" applyAlignment="1" applyProtection="1">
      <alignment horizontal="center" vertical="center" wrapText="1"/>
      <protection locked="0"/>
    </xf>
    <xf numFmtId="0" fontId="70" fillId="0" borderId="171" xfId="1528" applyFont="1" applyBorder="1" applyAlignment="1" applyProtection="1">
      <alignment horizontal="center" vertical="center" wrapText="1"/>
      <protection locked="0"/>
    </xf>
    <xf numFmtId="178" fontId="70" fillId="0" borderId="129" xfId="1528" applyNumberFormat="1" applyFont="1" applyBorder="1" applyAlignment="1">
      <alignment horizontal="center" vertical="center"/>
    </xf>
    <xf numFmtId="178" fontId="70" fillId="0" borderId="170" xfId="1528" applyNumberFormat="1" applyFont="1" applyBorder="1" applyAlignment="1">
      <alignment horizontal="center" vertical="center"/>
    </xf>
    <xf numFmtId="178" fontId="70" fillId="0" borderId="158" xfId="1528" applyNumberFormat="1" applyFont="1" applyBorder="1" applyAlignment="1">
      <alignment horizontal="center" vertical="center"/>
    </xf>
    <xf numFmtId="0" fontId="20" fillId="0" borderId="89" xfId="1505" applyFont="1" applyBorder="1" applyAlignment="1">
      <alignment horizontal="left" vertical="center" shrinkToFit="1"/>
    </xf>
    <xf numFmtId="0" fontId="20" fillId="0" borderId="36" xfId="1505" applyFont="1" applyBorder="1" applyAlignment="1">
      <alignment horizontal="left" vertical="center" shrinkToFit="1"/>
    </xf>
    <xf numFmtId="0" fontId="20" fillId="0" borderId="81" xfId="1505" applyFont="1" applyBorder="1" applyAlignment="1">
      <alignment horizontal="left" vertical="center" shrinkToFit="1"/>
    </xf>
    <xf numFmtId="0" fontId="34" fillId="0" borderId="13" xfId="1527" applyFont="1" applyBorder="1" applyAlignment="1">
      <alignment horizontal="center" vertical="center"/>
    </xf>
    <xf numFmtId="0" fontId="34" fillId="0" borderId="72" xfId="1527" applyFont="1" applyBorder="1" applyAlignment="1">
      <alignment horizontal="center" vertical="center"/>
    </xf>
    <xf numFmtId="0" fontId="34" fillId="0" borderId="79" xfId="1527" applyFont="1" applyBorder="1" applyAlignment="1">
      <alignment horizontal="center" vertical="center"/>
    </xf>
    <xf numFmtId="0" fontId="34" fillId="0" borderId="149" xfId="1527" applyFont="1" applyBorder="1" applyAlignment="1">
      <alignment horizontal="center" vertical="center"/>
    </xf>
    <xf numFmtId="0" fontId="34" fillId="0" borderId="0" xfId="1527" applyFont="1" applyAlignment="1">
      <alignment horizontal="center" vertical="center"/>
    </xf>
    <xf numFmtId="0" fontId="34" fillId="0" borderId="76" xfId="1527" applyFont="1" applyBorder="1" applyAlignment="1">
      <alignment horizontal="center" vertical="center"/>
    </xf>
    <xf numFmtId="0" fontId="34" fillId="0" borderId="59" xfId="1527" applyFont="1" applyBorder="1" applyAlignment="1">
      <alignment horizontal="center" vertical="center"/>
    </xf>
    <xf numFmtId="0" fontId="34" fillId="0" borderId="12" xfId="1527" applyFont="1" applyBorder="1" applyAlignment="1">
      <alignment horizontal="center" vertical="center"/>
    </xf>
    <xf numFmtId="0" fontId="34" fillId="0" borderId="80" xfId="1527" applyFont="1" applyBorder="1" applyAlignment="1">
      <alignment horizontal="center" vertical="center"/>
    </xf>
    <xf numFmtId="0" fontId="12" fillId="0" borderId="0" xfId="1527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3" fillId="0" borderId="89" xfId="1527" applyFont="1" applyBorder="1" applyAlignment="1">
      <alignment horizontal="left" vertical="center"/>
    </xf>
    <xf numFmtId="0" fontId="13" fillId="0" borderId="36" xfId="1527" applyFont="1" applyBorder="1" applyAlignment="1">
      <alignment horizontal="left" vertical="center"/>
    </xf>
    <xf numFmtId="0" fontId="13" fillId="0" borderId="81" xfId="1527" applyFont="1" applyBorder="1" applyAlignment="1">
      <alignment horizontal="left" vertical="center"/>
    </xf>
  </cellXfs>
  <cellStyles count="2071">
    <cellStyle name="20% - アクセント 1" xfId="1" builtinId="30" customBuiltin="1"/>
    <cellStyle name="20% - アクセント 1 10" xfId="2" xr:uid="{00000000-0005-0000-0000-000001000000}"/>
    <cellStyle name="20% - アクセント 1 11" xfId="3" xr:uid="{00000000-0005-0000-0000-000002000000}"/>
    <cellStyle name="20% - アクセント 1 12" xfId="4" xr:uid="{00000000-0005-0000-0000-000003000000}"/>
    <cellStyle name="20% - アクセント 1 13" xfId="5" xr:uid="{00000000-0005-0000-0000-000004000000}"/>
    <cellStyle name="20% - アクセント 1 14" xfId="6" xr:uid="{00000000-0005-0000-0000-000005000000}"/>
    <cellStyle name="20% - アクセント 1 15" xfId="7" xr:uid="{00000000-0005-0000-0000-000006000000}"/>
    <cellStyle name="20% - アクセント 1 16" xfId="8" xr:uid="{00000000-0005-0000-0000-000007000000}"/>
    <cellStyle name="20% - アクセント 1 17" xfId="9" xr:uid="{00000000-0005-0000-0000-000008000000}"/>
    <cellStyle name="20% - アクセント 1 18" xfId="10" xr:uid="{00000000-0005-0000-0000-000009000000}"/>
    <cellStyle name="20% - アクセント 1 19" xfId="11" xr:uid="{00000000-0005-0000-0000-00000A000000}"/>
    <cellStyle name="20% - アクセント 1 2" xfId="12" xr:uid="{00000000-0005-0000-0000-00000B000000}"/>
    <cellStyle name="20% - アクセント 1 2 10" xfId="13" xr:uid="{00000000-0005-0000-0000-00000C000000}"/>
    <cellStyle name="20% - アクセント 1 2 11" xfId="14" xr:uid="{00000000-0005-0000-0000-00000D000000}"/>
    <cellStyle name="20% - アクセント 1 2 2" xfId="15" xr:uid="{00000000-0005-0000-0000-00000E000000}"/>
    <cellStyle name="20% - アクセント 1 2 3" xfId="16" xr:uid="{00000000-0005-0000-0000-00000F000000}"/>
    <cellStyle name="20% - アクセント 1 2 4" xfId="17" xr:uid="{00000000-0005-0000-0000-000010000000}"/>
    <cellStyle name="20% - アクセント 1 2 5" xfId="18" xr:uid="{00000000-0005-0000-0000-000011000000}"/>
    <cellStyle name="20% - アクセント 1 2 6" xfId="19" xr:uid="{00000000-0005-0000-0000-000012000000}"/>
    <cellStyle name="20% - アクセント 1 2 7" xfId="20" xr:uid="{00000000-0005-0000-0000-000013000000}"/>
    <cellStyle name="20% - アクセント 1 2 8" xfId="21" xr:uid="{00000000-0005-0000-0000-000014000000}"/>
    <cellStyle name="20% - アクセント 1 2 9" xfId="22" xr:uid="{00000000-0005-0000-0000-000015000000}"/>
    <cellStyle name="20% - アクセント 1 2_21.11.02.　リビングプロシード田端様　【KDDI新規エリア　仙台市】配布エリア_ (3)" xfId="23" xr:uid="{00000000-0005-0000-0000-000016000000}"/>
    <cellStyle name="20% - アクセント 1 20" xfId="24" xr:uid="{00000000-0005-0000-0000-000017000000}"/>
    <cellStyle name="20% - アクセント 1 21" xfId="25" xr:uid="{00000000-0005-0000-0000-000018000000}"/>
    <cellStyle name="20% - アクセント 1 22" xfId="26" xr:uid="{00000000-0005-0000-0000-000019000000}"/>
    <cellStyle name="20% - アクセント 1 23" xfId="27" xr:uid="{00000000-0005-0000-0000-00001A000000}"/>
    <cellStyle name="20% - アクセント 1 24" xfId="28" xr:uid="{00000000-0005-0000-0000-00001B000000}"/>
    <cellStyle name="20% - アクセント 1 25" xfId="29" xr:uid="{00000000-0005-0000-0000-00001C000000}"/>
    <cellStyle name="20% - アクセント 1 26" xfId="1783" xr:uid="{00000000-0005-0000-0000-00001D000000}"/>
    <cellStyle name="20% - アクセント 1 3" xfId="30" xr:uid="{00000000-0005-0000-0000-00001E000000}"/>
    <cellStyle name="20% - アクセント 1 4" xfId="31" xr:uid="{00000000-0005-0000-0000-00001F000000}"/>
    <cellStyle name="20% - アクセント 1 5" xfId="32" xr:uid="{00000000-0005-0000-0000-000020000000}"/>
    <cellStyle name="20% - アクセント 1 6" xfId="33" xr:uid="{00000000-0005-0000-0000-000021000000}"/>
    <cellStyle name="20% - アクセント 1 7" xfId="34" xr:uid="{00000000-0005-0000-0000-000022000000}"/>
    <cellStyle name="20% - アクセント 1 8" xfId="35" xr:uid="{00000000-0005-0000-0000-000023000000}"/>
    <cellStyle name="20% - アクセント 1 9" xfId="36" xr:uid="{00000000-0005-0000-0000-000024000000}"/>
    <cellStyle name="20% - アクセント 2" xfId="37" builtinId="34" customBuiltin="1"/>
    <cellStyle name="20% - アクセント 2 10" xfId="38" xr:uid="{00000000-0005-0000-0000-000026000000}"/>
    <cellStyle name="20% - アクセント 2 11" xfId="39" xr:uid="{00000000-0005-0000-0000-000027000000}"/>
    <cellStyle name="20% - アクセント 2 12" xfId="40" xr:uid="{00000000-0005-0000-0000-000028000000}"/>
    <cellStyle name="20% - アクセント 2 13" xfId="41" xr:uid="{00000000-0005-0000-0000-000029000000}"/>
    <cellStyle name="20% - アクセント 2 14" xfId="42" xr:uid="{00000000-0005-0000-0000-00002A000000}"/>
    <cellStyle name="20% - アクセント 2 15" xfId="43" xr:uid="{00000000-0005-0000-0000-00002B000000}"/>
    <cellStyle name="20% - アクセント 2 16" xfId="44" xr:uid="{00000000-0005-0000-0000-00002C000000}"/>
    <cellStyle name="20% - アクセント 2 17" xfId="45" xr:uid="{00000000-0005-0000-0000-00002D000000}"/>
    <cellStyle name="20% - アクセント 2 18" xfId="46" xr:uid="{00000000-0005-0000-0000-00002E000000}"/>
    <cellStyle name="20% - アクセント 2 19" xfId="47" xr:uid="{00000000-0005-0000-0000-00002F000000}"/>
    <cellStyle name="20% - アクセント 2 2" xfId="48" xr:uid="{00000000-0005-0000-0000-000030000000}"/>
    <cellStyle name="20% - アクセント 2 2 10" xfId="49" xr:uid="{00000000-0005-0000-0000-000031000000}"/>
    <cellStyle name="20% - アクセント 2 2 11" xfId="50" xr:uid="{00000000-0005-0000-0000-000032000000}"/>
    <cellStyle name="20% - アクセント 2 2 2" xfId="51" xr:uid="{00000000-0005-0000-0000-000033000000}"/>
    <cellStyle name="20% - アクセント 2 2 3" xfId="52" xr:uid="{00000000-0005-0000-0000-000034000000}"/>
    <cellStyle name="20% - アクセント 2 2 4" xfId="53" xr:uid="{00000000-0005-0000-0000-000035000000}"/>
    <cellStyle name="20% - アクセント 2 2 5" xfId="54" xr:uid="{00000000-0005-0000-0000-000036000000}"/>
    <cellStyle name="20% - アクセント 2 2 6" xfId="55" xr:uid="{00000000-0005-0000-0000-000037000000}"/>
    <cellStyle name="20% - アクセント 2 2 7" xfId="56" xr:uid="{00000000-0005-0000-0000-000038000000}"/>
    <cellStyle name="20% - アクセント 2 2 8" xfId="57" xr:uid="{00000000-0005-0000-0000-000039000000}"/>
    <cellStyle name="20% - アクセント 2 2 9" xfId="58" xr:uid="{00000000-0005-0000-0000-00003A000000}"/>
    <cellStyle name="20% - アクセント 2 2_21.11.02.　リビングプロシード田端様　【KDDI新規エリア　仙台市】配布エリア_ (3)" xfId="59" xr:uid="{00000000-0005-0000-0000-00003B000000}"/>
    <cellStyle name="20% - アクセント 2 20" xfId="60" xr:uid="{00000000-0005-0000-0000-00003C000000}"/>
    <cellStyle name="20% - アクセント 2 21" xfId="61" xr:uid="{00000000-0005-0000-0000-00003D000000}"/>
    <cellStyle name="20% - アクセント 2 22" xfId="62" xr:uid="{00000000-0005-0000-0000-00003E000000}"/>
    <cellStyle name="20% - アクセント 2 23" xfId="63" xr:uid="{00000000-0005-0000-0000-00003F000000}"/>
    <cellStyle name="20% - アクセント 2 24" xfId="64" xr:uid="{00000000-0005-0000-0000-000040000000}"/>
    <cellStyle name="20% - アクセント 2 25" xfId="65" xr:uid="{00000000-0005-0000-0000-000041000000}"/>
    <cellStyle name="20% - アクセント 2 26" xfId="1784" xr:uid="{00000000-0005-0000-0000-000042000000}"/>
    <cellStyle name="20% - アクセント 2 3" xfId="66" xr:uid="{00000000-0005-0000-0000-000043000000}"/>
    <cellStyle name="20% - アクセント 2 4" xfId="67" xr:uid="{00000000-0005-0000-0000-000044000000}"/>
    <cellStyle name="20% - アクセント 2 5" xfId="68" xr:uid="{00000000-0005-0000-0000-000045000000}"/>
    <cellStyle name="20% - アクセント 2 6" xfId="69" xr:uid="{00000000-0005-0000-0000-000046000000}"/>
    <cellStyle name="20% - アクセント 2 7" xfId="70" xr:uid="{00000000-0005-0000-0000-000047000000}"/>
    <cellStyle name="20% - アクセント 2 8" xfId="71" xr:uid="{00000000-0005-0000-0000-000048000000}"/>
    <cellStyle name="20% - アクセント 2 9" xfId="72" xr:uid="{00000000-0005-0000-0000-000049000000}"/>
    <cellStyle name="20% - アクセント 3" xfId="73" builtinId="38" customBuiltin="1"/>
    <cellStyle name="20% - アクセント 3 10" xfId="74" xr:uid="{00000000-0005-0000-0000-00004B000000}"/>
    <cellStyle name="20% - アクセント 3 11" xfId="75" xr:uid="{00000000-0005-0000-0000-00004C000000}"/>
    <cellStyle name="20% - アクセント 3 12" xfId="76" xr:uid="{00000000-0005-0000-0000-00004D000000}"/>
    <cellStyle name="20% - アクセント 3 13" xfId="77" xr:uid="{00000000-0005-0000-0000-00004E000000}"/>
    <cellStyle name="20% - アクセント 3 14" xfId="78" xr:uid="{00000000-0005-0000-0000-00004F000000}"/>
    <cellStyle name="20% - アクセント 3 15" xfId="79" xr:uid="{00000000-0005-0000-0000-000050000000}"/>
    <cellStyle name="20% - アクセント 3 16" xfId="80" xr:uid="{00000000-0005-0000-0000-000051000000}"/>
    <cellStyle name="20% - アクセント 3 17" xfId="81" xr:uid="{00000000-0005-0000-0000-000052000000}"/>
    <cellStyle name="20% - アクセント 3 18" xfId="82" xr:uid="{00000000-0005-0000-0000-000053000000}"/>
    <cellStyle name="20% - アクセント 3 19" xfId="83" xr:uid="{00000000-0005-0000-0000-000054000000}"/>
    <cellStyle name="20% - アクセント 3 2" xfId="84" xr:uid="{00000000-0005-0000-0000-000055000000}"/>
    <cellStyle name="20% - アクセント 3 2 10" xfId="85" xr:uid="{00000000-0005-0000-0000-000056000000}"/>
    <cellStyle name="20% - アクセント 3 2 11" xfId="86" xr:uid="{00000000-0005-0000-0000-000057000000}"/>
    <cellStyle name="20% - アクセント 3 2 2" xfId="87" xr:uid="{00000000-0005-0000-0000-000058000000}"/>
    <cellStyle name="20% - アクセント 3 2 3" xfId="88" xr:uid="{00000000-0005-0000-0000-000059000000}"/>
    <cellStyle name="20% - アクセント 3 2 4" xfId="89" xr:uid="{00000000-0005-0000-0000-00005A000000}"/>
    <cellStyle name="20% - アクセント 3 2 5" xfId="90" xr:uid="{00000000-0005-0000-0000-00005B000000}"/>
    <cellStyle name="20% - アクセント 3 2 6" xfId="91" xr:uid="{00000000-0005-0000-0000-00005C000000}"/>
    <cellStyle name="20% - アクセント 3 2 7" xfId="92" xr:uid="{00000000-0005-0000-0000-00005D000000}"/>
    <cellStyle name="20% - アクセント 3 2 8" xfId="93" xr:uid="{00000000-0005-0000-0000-00005E000000}"/>
    <cellStyle name="20% - アクセント 3 2 9" xfId="94" xr:uid="{00000000-0005-0000-0000-00005F000000}"/>
    <cellStyle name="20% - アクセント 3 2_21.11.02.　リビングプロシード田端様　【KDDI新規エリア　仙台市】配布エリア_ (3)" xfId="95" xr:uid="{00000000-0005-0000-0000-000060000000}"/>
    <cellStyle name="20% - アクセント 3 20" xfId="96" xr:uid="{00000000-0005-0000-0000-000061000000}"/>
    <cellStyle name="20% - アクセント 3 21" xfId="97" xr:uid="{00000000-0005-0000-0000-000062000000}"/>
    <cellStyle name="20% - アクセント 3 22" xfId="98" xr:uid="{00000000-0005-0000-0000-000063000000}"/>
    <cellStyle name="20% - アクセント 3 23" xfId="99" xr:uid="{00000000-0005-0000-0000-000064000000}"/>
    <cellStyle name="20% - アクセント 3 24" xfId="100" xr:uid="{00000000-0005-0000-0000-000065000000}"/>
    <cellStyle name="20% - アクセント 3 25" xfId="101" xr:uid="{00000000-0005-0000-0000-000066000000}"/>
    <cellStyle name="20% - アクセント 3 26" xfId="1785" xr:uid="{00000000-0005-0000-0000-000067000000}"/>
    <cellStyle name="20% - アクセント 3 3" xfId="102" xr:uid="{00000000-0005-0000-0000-000068000000}"/>
    <cellStyle name="20% - アクセント 3 4" xfId="103" xr:uid="{00000000-0005-0000-0000-000069000000}"/>
    <cellStyle name="20% - アクセント 3 5" xfId="104" xr:uid="{00000000-0005-0000-0000-00006A000000}"/>
    <cellStyle name="20% - アクセント 3 6" xfId="105" xr:uid="{00000000-0005-0000-0000-00006B000000}"/>
    <cellStyle name="20% - アクセント 3 7" xfId="106" xr:uid="{00000000-0005-0000-0000-00006C000000}"/>
    <cellStyle name="20% - アクセント 3 8" xfId="107" xr:uid="{00000000-0005-0000-0000-00006D000000}"/>
    <cellStyle name="20% - アクセント 3 9" xfId="108" xr:uid="{00000000-0005-0000-0000-00006E000000}"/>
    <cellStyle name="20% - アクセント 4" xfId="109" builtinId="42" customBuiltin="1"/>
    <cellStyle name="20% - アクセント 4 10" xfId="110" xr:uid="{00000000-0005-0000-0000-000070000000}"/>
    <cellStyle name="20% - アクセント 4 11" xfId="111" xr:uid="{00000000-0005-0000-0000-000071000000}"/>
    <cellStyle name="20% - アクセント 4 12" xfId="112" xr:uid="{00000000-0005-0000-0000-000072000000}"/>
    <cellStyle name="20% - アクセント 4 13" xfId="113" xr:uid="{00000000-0005-0000-0000-000073000000}"/>
    <cellStyle name="20% - アクセント 4 14" xfId="114" xr:uid="{00000000-0005-0000-0000-000074000000}"/>
    <cellStyle name="20% - アクセント 4 15" xfId="115" xr:uid="{00000000-0005-0000-0000-000075000000}"/>
    <cellStyle name="20% - アクセント 4 16" xfId="116" xr:uid="{00000000-0005-0000-0000-000076000000}"/>
    <cellStyle name="20% - アクセント 4 17" xfId="117" xr:uid="{00000000-0005-0000-0000-000077000000}"/>
    <cellStyle name="20% - アクセント 4 18" xfId="118" xr:uid="{00000000-0005-0000-0000-000078000000}"/>
    <cellStyle name="20% - アクセント 4 19" xfId="119" xr:uid="{00000000-0005-0000-0000-000079000000}"/>
    <cellStyle name="20% - アクセント 4 2" xfId="120" xr:uid="{00000000-0005-0000-0000-00007A000000}"/>
    <cellStyle name="20% - アクセント 4 2 10" xfId="121" xr:uid="{00000000-0005-0000-0000-00007B000000}"/>
    <cellStyle name="20% - アクセント 4 2 11" xfId="122" xr:uid="{00000000-0005-0000-0000-00007C000000}"/>
    <cellStyle name="20% - アクセント 4 2 2" xfId="123" xr:uid="{00000000-0005-0000-0000-00007D000000}"/>
    <cellStyle name="20% - アクセント 4 2 3" xfId="124" xr:uid="{00000000-0005-0000-0000-00007E000000}"/>
    <cellStyle name="20% - アクセント 4 2 4" xfId="125" xr:uid="{00000000-0005-0000-0000-00007F000000}"/>
    <cellStyle name="20% - アクセント 4 2 5" xfId="126" xr:uid="{00000000-0005-0000-0000-000080000000}"/>
    <cellStyle name="20% - アクセント 4 2 6" xfId="127" xr:uid="{00000000-0005-0000-0000-000081000000}"/>
    <cellStyle name="20% - アクセント 4 2 7" xfId="128" xr:uid="{00000000-0005-0000-0000-000082000000}"/>
    <cellStyle name="20% - アクセント 4 2 8" xfId="129" xr:uid="{00000000-0005-0000-0000-000083000000}"/>
    <cellStyle name="20% - アクセント 4 2 9" xfId="130" xr:uid="{00000000-0005-0000-0000-000084000000}"/>
    <cellStyle name="20% - アクセント 4 2_21.11.02.　リビングプロシード田端様　【KDDI新規エリア　仙台市】配布エリア_ (3)" xfId="131" xr:uid="{00000000-0005-0000-0000-000085000000}"/>
    <cellStyle name="20% - アクセント 4 20" xfId="132" xr:uid="{00000000-0005-0000-0000-000086000000}"/>
    <cellStyle name="20% - アクセント 4 21" xfId="133" xr:uid="{00000000-0005-0000-0000-000087000000}"/>
    <cellStyle name="20% - アクセント 4 22" xfId="134" xr:uid="{00000000-0005-0000-0000-000088000000}"/>
    <cellStyle name="20% - アクセント 4 23" xfId="135" xr:uid="{00000000-0005-0000-0000-000089000000}"/>
    <cellStyle name="20% - アクセント 4 24" xfId="136" xr:uid="{00000000-0005-0000-0000-00008A000000}"/>
    <cellStyle name="20% - アクセント 4 25" xfId="137" xr:uid="{00000000-0005-0000-0000-00008B000000}"/>
    <cellStyle name="20% - アクセント 4 26" xfId="1786" xr:uid="{00000000-0005-0000-0000-00008C000000}"/>
    <cellStyle name="20% - アクセント 4 3" xfId="138" xr:uid="{00000000-0005-0000-0000-00008D000000}"/>
    <cellStyle name="20% - アクセント 4 4" xfId="139" xr:uid="{00000000-0005-0000-0000-00008E000000}"/>
    <cellStyle name="20% - アクセント 4 5" xfId="140" xr:uid="{00000000-0005-0000-0000-00008F000000}"/>
    <cellStyle name="20% - アクセント 4 6" xfId="141" xr:uid="{00000000-0005-0000-0000-000090000000}"/>
    <cellStyle name="20% - アクセント 4 7" xfId="142" xr:uid="{00000000-0005-0000-0000-000091000000}"/>
    <cellStyle name="20% - アクセント 4 8" xfId="143" xr:uid="{00000000-0005-0000-0000-000092000000}"/>
    <cellStyle name="20% - アクセント 4 9" xfId="144" xr:uid="{00000000-0005-0000-0000-000093000000}"/>
    <cellStyle name="20% - アクセント 5" xfId="145" builtinId="46" customBuiltin="1"/>
    <cellStyle name="20% - アクセント 5 10" xfId="146" xr:uid="{00000000-0005-0000-0000-000095000000}"/>
    <cellStyle name="20% - アクセント 5 11" xfId="147" xr:uid="{00000000-0005-0000-0000-000096000000}"/>
    <cellStyle name="20% - アクセント 5 12" xfId="148" xr:uid="{00000000-0005-0000-0000-000097000000}"/>
    <cellStyle name="20% - アクセント 5 13" xfId="149" xr:uid="{00000000-0005-0000-0000-000098000000}"/>
    <cellStyle name="20% - アクセント 5 14" xfId="150" xr:uid="{00000000-0005-0000-0000-000099000000}"/>
    <cellStyle name="20% - アクセント 5 15" xfId="151" xr:uid="{00000000-0005-0000-0000-00009A000000}"/>
    <cellStyle name="20% - アクセント 5 16" xfId="152" xr:uid="{00000000-0005-0000-0000-00009B000000}"/>
    <cellStyle name="20% - アクセント 5 17" xfId="153" xr:uid="{00000000-0005-0000-0000-00009C000000}"/>
    <cellStyle name="20% - アクセント 5 18" xfId="154" xr:uid="{00000000-0005-0000-0000-00009D000000}"/>
    <cellStyle name="20% - アクセント 5 19" xfId="155" xr:uid="{00000000-0005-0000-0000-00009E000000}"/>
    <cellStyle name="20% - アクセント 5 2" xfId="156" xr:uid="{00000000-0005-0000-0000-00009F000000}"/>
    <cellStyle name="20% - アクセント 5 2 10" xfId="157" xr:uid="{00000000-0005-0000-0000-0000A0000000}"/>
    <cellStyle name="20% - アクセント 5 2 11" xfId="158" xr:uid="{00000000-0005-0000-0000-0000A1000000}"/>
    <cellStyle name="20% - アクセント 5 2 2" xfId="159" xr:uid="{00000000-0005-0000-0000-0000A2000000}"/>
    <cellStyle name="20% - アクセント 5 2 3" xfId="160" xr:uid="{00000000-0005-0000-0000-0000A3000000}"/>
    <cellStyle name="20% - アクセント 5 2 4" xfId="161" xr:uid="{00000000-0005-0000-0000-0000A4000000}"/>
    <cellStyle name="20% - アクセント 5 2 5" xfId="162" xr:uid="{00000000-0005-0000-0000-0000A5000000}"/>
    <cellStyle name="20% - アクセント 5 2 6" xfId="163" xr:uid="{00000000-0005-0000-0000-0000A6000000}"/>
    <cellStyle name="20% - アクセント 5 2 7" xfId="164" xr:uid="{00000000-0005-0000-0000-0000A7000000}"/>
    <cellStyle name="20% - アクセント 5 2 8" xfId="165" xr:uid="{00000000-0005-0000-0000-0000A8000000}"/>
    <cellStyle name="20% - アクセント 5 2 9" xfId="166" xr:uid="{00000000-0005-0000-0000-0000A9000000}"/>
    <cellStyle name="20% - アクセント 5 2_21.11.02.　リビングプロシード田端様　【KDDI新規エリア　仙台市】配布エリア_ (3)" xfId="167" xr:uid="{00000000-0005-0000-0000-0000AA000000}"/>
    <cellStyle name="20% - アクセント 5 20" xfId="168" xr:uid="{00000000-0005-0000-0000-0000AB000000}"/>
    <cellStyle name="20% - アクセント 5 21" xfId="169" xr:uid="{00000000-0005-0000-0000-0000AC000000}"/>
    <cellStyle name="20% - アクセント 5 22" xfId="170" xr:uid="{00000000-0005-0000-0000-0000AD000000}"/>
    <cellStyle name="20% - アクセント 5 23" xfId="171" xr:uid="{00000000-0005-0000-0000-0000AE000000}"/>
    <cellStyle name="20% - アクセント 5 24" xfId="172" xr:uid="{00000000-0005-0000-0000-0000AF000000}"/>
    <cellStyle name="20% - アクセント 5 25" xfId="173" xr:uid="{00000000-0005-0000-0000-0000B0000000}"/>
    <cellStyle name="20% - アクセント 5 26" xfId="1787" xr:uid="{00000000-0005-0000-0000-0000B1000000}"/>
    <cellStyle name="20% - アクセント 5 3" xfId="174" xr:uid="{00000000-0005-0000-0000-0000B2000000}"/>
    <cellStyle name="20% - アクセント 5 4" xfId="175" xr:uid="{00000000-0005-0000-0000-0000B3000000}"/>
    <cellStyle name="20% - アクセント 5 5" xfId="176" xr:uid="{00000000-0005-0000-0000-0000B4000000}"/>
    <cellStyle name="20% - アクセント 5 6" xfId="177" xr:uid="{00000000-0005-0000-0000-0000B5000000}"/>
    <cellStyle name="20% - アクセント 5 7" xfId="178" xr:uid="{00000000-0005-0000-0000-0000B6000000}"/>
    <cellStyle name="20% - アクセント 5 8" xfId="179" xr:uid="{00000000-0005-0000-0000-0000B7000000}"/>
    <cellStyle name="20% - アクセント 5 9" xfId="180" xr:uid="{00000000-0005-0000-0000-0000B8000000}"/>
    <cellStyle name="20% - アクセント 6" xfId="181" builtinId="50" customBuiltin="1"/>
    <cellStyle name="20% - アクセント 6 10" xfId="182" xr:uid="{00000000-0005-0000-0000-0000BA000000}"/>
    <cellStyle name="20% - アクセント 6 11" xfId="183" xr:uid="{00000000-0005-0000-0000-0000BB000000}"/>
    <cellStyle name="20% - アクセント 6 12" xfId="184" xr:uid="{00000000-0005-0000-0000-0000BC000000}"/>
    <cellStyle name="20% - アクセント 6 13" xfId="185" xr:uid="{00000000-0005-0000-0000-0000BD000000}"/>
    <cellStyle name="20% - アクセント 6 14" xfId="186" xr:uid="{00000000-0005-0000-0000-0000BE000000}"/>
    <cellStyle name="20% - アクセント 6 15" xfId="187" xr:uid="{00000000-0005-0000-0000-0000BF000000}"/>
    <cellStyle name="20% - アクセント 6 16" xfId="188" xr:uid="{00000000-0005-0000-0000-0000C0000000}"/>
    <cellStyle name="20% - アクセント 6 17" xfId="189" xr:uid="{00000000-0005-0000-0000-0000C1000000}"/>
    <cellStyle name="20% - アクセント 6 18" xfId="190" xr:uid="{00000000-0005-0000-0000-0000C2000000}"/>
    <cellStyle name="20% - アクセント 6 19" xfId="191" xr:uid="{00000000-0005-0000-0000-0000C3000000}"/>
    <cellStyle name="20% - アクセント 6 2" xfId="192" xr:uid="{00000000-0005-0000-0000-0000C4000000}"/>
    <cellStyle name="20% - アクセント 6 2 10" xfId="193" xr:uid="{00000000-0005-0000-0000-0000C5000000}"/>
    <cellStyle name="20% - アクセント 6 2 11" xfId="194" xr:uid="{00000000-0005-0000-0000-0000C6000000}"/>
    <cellStyle name="20% - アクセント 6 2 2" xfId="195" xr:uid="{00000000-0005-0000-0000-0000C7000000}"/>
    <cellStyle name="20% - アクセント 6 2 3" xfId="196" xr:uid="{00000000-0005-0000-0000-0000C8000000}"/>
    <cellStyle name="20% - アクセント 6 2 4" xfId="197" xr:uid="{00000000-0005-0000-0000-0000C9000000}"/>
    <cellStyle name="20% - アクセント 6 2 5" xfId="198" xr:uid="{00000000-0005-0000-0000-0000CA000000}"/>
    <cellStyle name="20% - アクセント 6 2 6" xfId="199" xr:uid="{00000000-0005-0000-0000-0000CB000000}"/>
    <cellStyle name="20% - アクセント 6 2 7" xfId="200" xr:uid="{00000000-0005-0000-0000-0000CC000000}"/>
    <cellStyle name="20% - アクセント 6 2 8" xfId="201" xr:uid="{00000000-0005-0000-0000-0000CD000000}"/>
    <cellStyle name="20% - アクセント 6 2 9" xfId="202" xr:uid="{00000000-0005-0000-0000-0000CE000000}"/>
    <cellStyle name="20% - アクセント 6 2_21.11.02.　リビングプロシード田端様　【KDDI新規エリア　仙台市】配布エリア_ (3)" xfId="203" xr:uid="{00000000-0005-0000-0000-0000CF000000}"/>
    <cellStyle name="20% - アクセント 6 20" xfId="204" xr:uid="{00000000-0005-0000-0000-0000D0000000}"/>
    <cellStyle name="20% - アクセント 6 21" xfId="205" xr:uid="{00000000-0005-0000-0000-0000D1000000}"/>
    <cellStyle name="20% - アクセント 6 22" xfId="206" xr:uid="{00000000-0005-0000-0000-0000D2000000}"/>
    <cellStyle name="20% - アクセント 6 23" xfId="207" xr:uid="{00000000-0005-0000-0000-0000D3000000}"/>
    <cellStyle name="20% - アクセント 6 24" xfId="208" xr:uid="{00000000-0005-0000-0000-0000D4000000}"/>
    <cellStyle name="20% - アクセント 6 25" xfId="209" xr:uid="{00000000-0005-0000-0000-0000D5000000}"/>
    <cellStyle name="20% - アクセント 6 26" xfId="1788" xr:uid="{00000000-0005-0000-0000-0000D6000000}"/>
    <cellStyle name="20% - アクセント 6 3" xfId="210" xr:uid="{00000000-0005-0000-0000-0000D7000000}"/>
    <cellStyle name="20% - アクセント 6 4" xfId="211" xr:uid="{00000000-0005-0000-0000-0000D8000000}"/>
    <cellStyle name="20% - アクセント 6 5" xfId="212" xr:uid="{00000000-0005-0000-0000-0000D9000000}"/>
    <cellStyle name="20% - アクセント 6 6" xfId="213" xr:uid="{00000000-0005-0000-0000-0000DA000000}"/>
    <cellStyle name="20% - アクセント 6 7" xfId="214" xr:uid="{00000000-0005-0000-0000-0000DB000000}"/>
    <cellStyle name="20% - アクセント 6 8" xfId="215" xr:uid="{00000000-0005-0000-0000-0000DC000000}"/>
    <cellStyle name="20% - アクセント 6 9" xfId="216" xr:uid="{00000000-0005-0000-0000-0000DD000000}"/>
    <cellStyle name="40% - アクセント 1" xfId="217" builtinId="31" customBuiltin="1"/>
    <cellStyle name="40% - アクセント 1 10" xfId="218" xr:uid="{00000000-0005-0000-0000-0000DF000000}"/>
    <cellStyle name="40% - アクセント 1 11" xfId="219" xr:uid="{00000000-0005-0000-0000-0000E0000000}"/>
    <cellStyle name="40% - アクセント 1 12" xfId="220" xr:uid="{00000000-0005-0000-0000-0000E1000000}"/>
    <cellStyle name="40% - アクセント 1 13" xfId="221" xr:uid="{00000000-0005-0000-0000-0000E2000000}"/>
    <cellStyle name="40% - アクセント 1 14" xfId="222" xr:uid="{00000000-0005-0000-0000-0000E3000000}"/>
    <cellStyle name="40% - アクセント 1 15" xfId="223" xr:uid="{00000000-0005-0000-0000-0000E4000000}"/>
    <cellStyle name="40% - アクセント 1 16" xfId="224" xr:uid="{00000000-0005-0000-0000-0000E5000000}"/>
    <cellStyle name="40% - アクセント 1 17" xfId="225" xr:uid="{00000000-0005-0000-0000-0000E6000000}"/>
    <cellStyle name="40% - アクセント 1 18" xfId="226" xr:uid="{00000000-0005-0000-0000-0000E7000000}"/>
    <cellStyle name="40% - アクセント 1 19" xfId="227" xr:uid="{00000000-0005-0000-0000-0000E8000000}"/>
    <cellStyle name="40% - アクセント 1 2" xfId="228" xr:uid="{00000000-0005-0000-0000-0000E9000000}"/>
    <cellStyle name="40% - アクセント 1 2 10" xfId="229" xr:uid="{00000000-0005-0000-0000-0000EA000000}"/>
    <cellStyle name="40% - アクセント 1 2 11" xfId="230" xr:uid="{00000000-0005-0000-0000-0000EB000000}"/>
    <cellStyle name="40% - アクセント 1 2 2" xfId="231" xr:uid="{00000000-0005-0000-0000-0000EC000000}"/>
    <cellStyle name="40% - アクセント 1 2 3" xfId="232" xr:uid="{00000000-0005-0000-0000-0000ED000000}"/>
    <cellStyle name="40% - アクセント 1 2 4" xfId="233" xr:uid="{00000000-0005-0000-0000-0000EE000000}"/>
    <cellStyle name="40% - アクセント 1 2 5" xfId="234" xr:uid="{00000000-0005-0000-0000-0000EF000000}"/>
    <cellStyle name="40% - アクセント 1 2 6" xfId="235" xr:uid="{00000000-0005-0000-0000-0000F0000000}"/>
    <cellStyle name="40% - アクセント 1 2 7" xfId="236" xr:uid="{00000000-0005-0000-0000-0000F1000000}"/>
    <cellStyle name="40% - アクセント 1 2 8" xfId="237" xr:uid="{00000000-0005-0000-0000-0000F2000000}"/>
    <cellStyle name="40% - アクセント 1 2 9" xfId="238" xr:uid="{00000000-0005-0000-0000-0000F3000000}"/>
    <cellStyle name="40% - アクセント 1 2_21.11.02.　リビングプロシード田端様　【KDDI新規エリア　仙台市】配布エリア_ (3)" xfId="239" xr:uid="{00000000-0005-0000-0000-0000F4000000}"/>
    <cellStyle name="40% - アクセント 1 20" xfId="240" xr:uid="{00000000-0005-0000-0000-0000F5000000}"/>
    <cellStyle name="40% - アクセント 1 21" xfId="241" xr:uid="{00000000-0005-0000-0000-0000F6000000}"/>
    <cellStyle name="40% - アクセント 1 22" xfId="242" xr:uid="{00000000-0005-0000-0000-0000F7000000}"/>
    <cellStyle name="40% - アクセント 1 23" xfId="243" xr:uid="{00000000-0005-0000-0000-0000F8000000}"/>
    <cellStyle name="40% - アクセント 1 24" xfId="244" xr:uid="{00000000-0005-0000-0000-0000F9000000}"/>
    <cellStyle name="40% - アクセント 1 25" xfId="245" xr:uid="{00000000-0005-0000-0000-0000FA000000}"/>
    <cellStyle name="40% - アクセント 1 26" xfId="1819" xr:uid="{00000000-0005-0000-0000-0000FB000000}"/>
    <cellStyle name="40% - アクセント 1 3" xfId="246" xr:uid="{00000000-0005-0000-0000-0000FC000000}"/>
    <cellStyle name="40% - アクセント 1 4" xfId="247" xr:uid="{00000000-0005-0000-0000-0000FD000000}"/>
    <cellStyle name="40% - アクセント 1 5" xfId="248" xr:uid="{00000000-0005-0000-0000-0000FE000000}"/>
    <cellStyle name="40% - アクセント 1 6" xfId="249" xr:uid="{00000000-0005-0000-0000-0000FF000000}"/>
    <cellStyle name="40% - アクセント 1 7" xfId="250" xr:uid="{00000000-0005-0000-0000-000000010000}"/>
    <cellStyle name="40% - アクセント 1 8" xfId="251" xr:uid="{00000000-0005-0000-0000-000001010000}"/>
    <cellStyle name="40% - アクセント 1 9" xfId="252" xr:uid="{00000000-0005-0000-0000-000002010000}"/>
    <cellStyle name="40% - アクセント 2" xfId="253" builtinId="35" customBuiltin="1"/>
    <cellStyle name="40% - アクセント 2 10" xfId="254" xr:uid="{00000000-0005-0000-0000-000004010000}"/>
    <cellStyle name="40% - アクセント 2 11" xfId="255" xr:uid="{00000000-0005-0000-0000-000005010000}"/>
    <cellStyle name="40% - アクセント 2 12" xfId="256" xr:uid="{00000000-0005-0000-0000-000006010000}"/>
    <cellStyle name="40% - アクセント 2 13" xfId="257" xr:uid="{00000000-0005-0000-0000-000007010000}"/>
    <cellStyle name="40% - アクセント 2 14" xfId="258" xr:uid="{00000000-0005-0000-0000-000008010000}"/>
    <cellStyle name="40% - アクセント 2 15" xfId="259" xr:uid="{00000000-0005-0000-0000-000009010000}"/>
    <cellStyle name="40% - アクセント 2 16" xfId="260" xr:uid="{00000000-0005-0000-0000-00000A010000}"/>
    <cellStyle name="40% - アクセント 2 17" xfId="261" xr:uid="{00000000-0005-0000-0000-00000B010000}"/>
    <cellStyle name="40% - アクセント 2 18" xfId="262" xr:uid="{00000000-0005-0000-0000-00000C010000}"/>
    <cellStyle name="40% - アクセント 2 19" xfId="263" xr:uid="{00000000-0005-0000-0000-00000D010000}"/>
    <cellStyle name="40% - アクセント 2 2" xfId="264" xr:uid="{00000000-0005-0000-0000-00000E010000}"/>
    <cellStyle name="40% - アクセント 2 2 10" xfId="265" xr:uid="{00000000-0005-0000-0000-00000F010000}"/>
    <cellStyle name="40% - アクセント 2 2 11" xfId="266" xr:uid="{00000000-0005-0000-0000-000010010000}"/>
    <cellStyle name="40% - アクセント 2 2 2" xfId="267" xr:uid="{00000000-0005-0000-0000-000011010000}"/>
    <cellStyle name="40% - アクセント 2 2 3" xfId="268" xr:uid="{00000000-0005-0000-0000-000012010000}"/>
    <cellStyle name="40% - アクセント 2 2 4" xfId="269" xr:uid="{00000000-0005-0000-0000-000013010000}"/>
    <cellStyle name="40% - アクセント 2 2 5" xfId="270" xr:uid="{00000000-0005-0000-0000-000014010000}"/>
    <cellStyle name="40% - アクセント 2 2 6" xfId="271" xr:uid="{00000000-0005-0000-0000-000015010000}"/>
    <cellStyle name="40% - アクセント 2 2 7" xfId="272" xr:uid="{00000000-0005-0000-0000-000016010000}"/>
    <cellStyle name="40% - アクセント 2 2 8" xfId="273" xr:uid="{00000000-0005-0000-0000-000017010000}"/>
    <cellStyle name="40% - アクセント 2 2 9" xfId="274" xr:uid="{00000000-0005-0000-0000-000018010000}"/>
    <cellStyle name="40% - アクセント 2 2_21.11.02.　リビングプロシード田端様　【KDDI新規エリア　仙台市】配布エリア_ (3)" xfId="275" xr:uid="{00000000-0005-0000-0000-000019010000}"/>
    <cellStyle name="40% - アクセント 2 20" xfId="276" xr:uid="{00000000-0005-0000-0000-00001A010000}"/>
    <cellStyle name="40% - アクセント 2 21" xfId="277" xr:uid="{00000000-0005-0000-0000-00001B010000}"/>
    <cellStyle name="40% - アクセント 2 22" xfId="278" xr:uid="{00000000-0005-0000-0000-00001C010000}"/>
    <cellStyle name="40% - アクセント 2 23" xfId="279" xr:uid="{00000000-0005-0000-0000-00001D010000}"/>
    <cellStyle name="40% - アクセント 2 24" xfId="280" xr:uid="{00000000-0005-0000-0000-00001E010000}"/>
    <cellStyle name="40% - アクセント 2 25" xfId="281" xr:uid="{00000000-0005-0000-0000-00001F010000}"/>
    <cellStyle name="40% - アクセント 2 26" xfId="1825" xr:uid="{00000000-0005-0000-0000-000020010000}"/>
    <cellStyle name="40% - アクセント 2 3" xfId="282" xr:uid="{00000000-0005-0000-0000-000021010000}"/>
    <cellStyle name="40% - アクセント 2 4" xfId="283" xr:uid="{00000000-0005-0000-0000-000022010000}"/>
    <cellStyle name="40% - アクセント 2 5" xfId="284" xr:uid="{00000000-0005-0000-0000-000023010000}"/>
    <cellStyle name="40% - アクセント 2 6" xfId="285" xr:uid="{00000000-0005-0000-0000-000024010000}"/>
    <cellStyle name="40% - アクセント 2 7" xfId="286" xr:uid="{00000000-0005-0000-0000-000025010000}"/>
    <cellStyle name="40% - アクセント 2 8" xfId="287" xr:uid="{00000000-0005-0000-0000-000026010000}"/>
    <cellStyle name="40% - アクセント 2 9" xfId="288" xr:uid="{00000000-0005-0000-0000-000027010000}"/>
    <cellStyle name="40% - アクセント 3" xfId="289" builtinId="39" customBuiltin="1"/>
    <cellStyle name="40% - アクセント 3 10" xfId="290" xr:uid="{00000000-0005-0000-0000-000029010000}"/>
    <cellStyle name="40% - アクセント 3 11" xfId="291" xr:uid="{00000000-0005-0000-0000-00002A010000}"/>
    <cellStyle name="40% - アクセント 3 12" xfId="292" xr:uid="{00000000-0005-0000-0000-00002B010000}"/>
    <cellStyle name="40% - アクセント 3 13" xfId="293" xr:uid="{00000000-0005-0000-0000-00002C010000}"/>
    <cellStyle name="40% - アクセント 3 14" xfId="294" xr:uid="{00000000-0005-0000-0000-00002D010000}"/>
    <cellStyle name="40% - アクセント 3 15" xfId="295" xr:uid="{00000000-0005-0000-0000-00002E010000}"/>
    <cellStyle name="40% - アクセント 3 16" xfId="296" xr:uid="{00000000-0005-0000-0000-00002F010000}"/>
    <cellStyle name="40% - アクセント 3 17" xfId="297" xr:uid="{00000000-0005-0000-0000-000030010000}"/>
    <cellStyle name="40% - アクセント 3 18" xfId="298" xr:uid="{00000000-0005-0000-0000-000031010000}"/>
    <cellStyle name="40% - アクセント 3 19" xfId="299" xr:uid="{00000000-0005-0000-0000-000032010000}"/>
    <cellStyle name="40% - アクセント 3 2" xfId="300" xr:uid="{00000000-0005-0000-0000-000033010000}"/>
    <cellStyle name="40% - アクセント 3 2 10" xfId="301" xr:uid="{00000000-0005-0000-0000-000034010000}"/>
    <cellStyle name="40% - アクセント 3 2 11" xfId="302" xr:uid="{00000000-0005-0000-0000-000035010000}"/>
    <cellStyle name="40% - アクセント 3 2 2" xfId="303" xr:uid="{00000000-0005-0000-0000-000036010000}"/>
    <cellStyle name="40% - アクセント 3 2 3" xfId="304" xr:uid="{00000000-0005-0000-0000-000037010000}"/>
    <cellStyle name="40% - アクセント 3 2 4" xfId="305" xr:uid="{00000000-0005-0000-0000-000038010000}"/>
    <cellStyle name="40% - アクセント 3 2 5" xfId="306" xr:uid="{00000000-0005-0000-0000-000039010000}"/>
    <cellStyle name="40% - アクセント 3 2 6" xfId="307" xr:uid="{00000000-0005-0000-0000-00003A010000}"/>
    <cellStyle name="40% - アクセント 3 2 7" xfId="308" xr:uid="{00000000-0005-0000-0000-00003B010000}"/>
    <cellStyle name="40% - アクセント 3 2 8" xfId="309" xr:uid="{00000000-0005-0000-0000-00003C010000}"/>
    <cellStyle name="40% - アクセント 3 2 9" xfId="310" xr:uid="{00000000-0005-0000-0000-00003D010000}"/>
    <cellStyle name="40% - アクセント 3 2_21.11.02.　リビングプロシード田端様　【KDDI新規エリア　仙台市】配布エリア_ (3)" xfId="311" xr:uid="{00000000-0005-0000-0000-00003E010000}"/>
    <cellStyle name="40% - アクセント 3 20" xfId="312" xr:uid="{00000000-0005-0000-0000-00003F010000}"/>
    <cellStyle name="40% - アクセント 3 21" xfId="313" xr:uid="{00000000-0005-0000-0000-000040010000}"/>
    <cellStyle name="40% - アクセント 3 22" xfId="314" xr:uid="{00000000-0005-0000-0000-000041010000}"/>
    <cellStyle name="40% - アクセント 3 23" xfId="315" xr:uid="{00000000-0005-0000-0000-000042010000}"/>
    <cellStyle name="40% - アクセント 3 24" xfId="316" xr:uid="{00000000-0005-0000-0000-000043010000}"/>
    <cellStyle name="40% - アクセント 3 25" xfId="317" xr:uid="{00000000-0005-0000-0000-000044010000}"/>
    <cellStyle name="40% - アクセント 3 26" xfId="1826" xr:uid="{00000000-0005-0000-0000-000045010000}"/>
    <cellStyle name="40% - アクセント 3 3" xfId="318" xr:uid="{00000000-0005-0000-0000-000046010000}"/>
    <cellStyle name="40% - アクセント 3 4" xfId="319" xr:uid="{00000000-0005-0000-0000-000047010000}"/>
    <cellStyle name="40% - アクセント 3 5" xfId="320" xr:uid="{00000000-0005-0000-0000-000048010000}"/>
    <cellStyle name="40% - アクセント 3 6" xfId="321" xr:uid="{00000000-0005-0000-0000-000049010000}"/>
    <cellStyle name="40% - アクセント 3 7" xfId="322" xr:uid="{00000000-0005-0000-0000-00004A010000}"/>
    <cellStyle name="40% - アクセント 3 8" xfId="323" xr:uid="{00000000-0005-0000-0000-00004B010000}"/>
    <cellStyle name="40% - アクセント 3 9" xfId="324" xr:uid="{00000000-0005-0000-0000-00004C010000}"/>
    <cellStyle name="40% - アクセント 4" xfId="325" builtinId="43" customBuiltin="1"/>
    <cellStyle name="40% - アクセント 4 10" xfId="326" xr:uid="{00000000-0005-0000-0000-00004E010000}"/>
    <cellStyle name="40% - アクセント 4 11" xfId="327" xr:uid="{00000000-0005-0000-0000-00004F010000}"/>
    <cellStyle name="40% - アクセント 4 12" xfId="328" xr:uid="{00000000-0005-0000-0000-000050010000}"/>
    <cellStyle name="40% - アクセント 4 13" xfId="329" xr:uid="{00000000-0005-0000-0000-000051010000}"/>
    <cellStyle name="40% - アクセント 4 14" xfId="330" xr:uid="{00000000-0005-0000-0000-000052010000}"/>
    <cellStyle name="40% - アクセント 4 15" xfId="331" xr:uid="{00000000-0005-0000-0000-000053010000}"/>
    <cellStyle name="40% - アクセント 4 16" xfId="332" xr:uid="{00000000-0005-0000-0000-000054010000}"/>
    <cellStyle name="40% - アクセント 4 17" xfId="333" xr:uid="{00000000-0005-0000-0000-000055010000}"/>
    <cellStyle name="40% - アクセント 4 18" xfId="334" xr:uid="{00000000-0005-0000-0000-000056010000}"/>
    <cellStyle name="40% - アクセント 4 19" xfId="335" xr:uid="{00000000-0005-0000-0000-000057010000}"/>
    <cellStyle name="40% - アクセント 4 2" xfId="336" xr:uid="{00000000-0005-0000-0000-000058010000}"/>
    <cellStyle name="40% - アクセント 4 2 10" xfId="337" xr:uid="{00000000-0005-0000-0000-000059010000}"/>
    <cellStyle name="40% - アクセント 4 2 11" xfId="338" xr:uid="{00000000-0005-0000-0000-00005A010000}"/>
    <cellStyle name="40% - アクセント 4 2 2" xfId="339" xr:uid="{00000000-0005-0000-0000-00005B010000}"/>
    <cellStyle name="40% - アクセント 4 2 3" xfId="340" xr:uid="{00000000-0005-0000-0000-00005C010000}"/>
    <cellStyle name="40% - アクセント 4 2 4" xfId="341" xr:uid="{00000000-0005-0000-0000-00005D010000}"/>
    <cellStyle name="40% - アクセント 4 2 5" xfId="342" xr:uid="{00000000-0005-0000-0000-00005E010000}"/>
    <cellStyle name="40% - アクセント 4 2 6" xfId="343" xr:uid="{00000000-0005-0000-0000-00005F010000}"/>
    <cellStyle name="40% - アクセント 4 2 7" xfId="344" xr:uid="{00000000-0005-0000-0000-000060010000}"/>
    <cellStyle name="40% - アクセント 4 2 8" xfId="345" xr:uid="{00000000-0005-0000-0000-000061010000}"/>
    <cellStyle name="40% - アクセント 4 2 9" xfId="346" xr:uid="{00000000-0005-0000-0000-000062010000}"/>
    <cellStyle name="40% - アクセント 4 2_21.11.02.　リビングプロシード田端様　【KDDI新規エリア　仙台市】配布エリア_ (3)" xfId="347" xr:uid="{00000000-0005-0000-0000-000063010000}"/>
    <cellStyle name="40% - アクセント 4 20" xfId="348" xr:uid="{00000000-0005-0000-0000-000064010000}"/>
    <cellStyle name="40% - アクセント 4 21" xfId="349" xr:uid="{00000000-0005-0000-0000-000065010000}"/>
    <cellStyle name="40% - アクセント 4 22" xfId="350" xr:uid="{00000000-0005-0000-0000-000066010000}"/>
    <cellStyle name="40% - アクセント 4 23" xfId="351" xr:uid="{00000000-0005-0000-0000-000067010000}"/>
    <cellStyle name="40% - アクセント 4 24" xfId="352" xr:uid="{00000000-0005-0000-0000-000068010000}"/>
    <cellStyle name="40% - アクセント 4 25" xfId="353" xr:uid="{00000000-0005-0000-0000-000069010000}"/>
    <cellStyle name="40% - アクセント 4 26" xfId="1827" xr:uid="{00000000-0005-0000-0000-00006A010000}"/>
    <cellStyle name="40% - アクセント 4 3" xfId="354" xr:uid="{00000000-0005-0000-0000-00006B010000}"/>
    <cellStyle name="40% - アクセント 4 4" xfId="355" xr:uid="{00000000-0005-0000-0000-00006C010000}"/>
    <cellStyle name="40% - アクセント 4 5" xfId="356" xr:uid="{00000000-0005-0000-0000-00006D010000}"/>
    <cellStyle name="40% - アクセント 4 6" xfId="357" xr:uid="{00000000-0005-0000-0000-00006E010000}"/>
    <cellStyle name="40% - アクセント 4 7" xfId="358" xr:uid="{00000000-0005-0000-0000-00006F010000}"/>
    <cellStyle name="40% - アクセント 4 8" xfId="359" xr:uid="{00000000-0005-0000-0000-000070010000}"/>
    <cellStyle name="40% - アクセント 4 9" xfId="360" xr:uid="{00000000-0005-0000-0000-000071010000}"/>
    <cellStyle name="40% - アクセント 5" xfId="361" builtinId="47" customBuiltin="1"/>
    <cellStyle name="40% - アクセント 5 10" xfId="362" xr:uid="{00000000-0005-0000-0000-000073010000}"/>
    <cellStyle name="40% - アクセント 5 11" xfId="363" xr:uid="{00000000-0005-0000-0000-000074010000}"/>
    <cellStyle name="40% - アクセント 5 12" xfId="364" xr:uid="{00000000-0005-0000-0000-000075010000}"/>
    <cellStyle name="40% - アクセント 5 13" xfId="365" xr:uid="{00000000-0005-0000-0000-000076010000}"/>
    <cellStyle name="40% - アクセント 5 14" xfId="366" xr:uid="{00000000-0005-0000-0000-000077010000}"/>
    <cellStyle name="40% - アクセント 5 15" xfId="367" xr:uid="{00000000-0005-0000-0000-000078010000}"/>
    <cellStyle name="40% - アクセント 5 16" xfId="368" xr:uid="{00000000-0005-0000-0000-000079010000}"/>
    <cellStyle name="40% - アクセント 5 17" xfId="369" xr:uid="{00000000-0005-0000-0000-00007A010000}"/>
    <cellStyle name="40% - アクセント 5 18" xfId="370" xr:uid="{00000000-0005-0000-0000-00007B010000}"/>
    <cellStyle name="40% - アクセント 5 19" xfId="371" xr:uid="{00000000-0005-0000-0000-00007C010000}"/>
    <cellStyle name="40% - アクセント 5 2" xfId="372" xr:uid="{00000000-0005-0000-0000-00007D010000}"/>
    <cellStyle name="40% - アクセント 5 2 10" xfId="373" xr:uid="{00000000-0005-0000-0000-00007E010000}"/>
    <cellStyle name="40% - アクセント 5 2 11" xfId="374" xr:uid="{00000000-0005-0000-0000-00007F010000}"/>
    <cellStyle name="40% - アクセント 5 2 2" xfId="375" xr:uid="{00000000-0005-0000-0000-000080010000}"/>
    <cellStyle name="40% - アクセント 5 2 3" xfId="376" xr:uid="{00000000-0005-0000-0000-000081010000}"/>
    <cellStyle name="40% - アクセント 5 2 4" xfId="377" xr:uid="{00000000-0005-0000-0000-000082010000}"/>
    <cellStyle name="40% - アクセント 5 2 5" xfId="378" xr:uid="{00000000-0005-0000-0000-000083010000}"/>
    <cellStyle name="40% - アクセント 5 2 6" xfId="379" xr:uid="{00000000-0005-0000-0000-000084010000}"/>
    <cellStyle name="40% - アクセント 5 2 7" xfId="380" xr:uid="{00000000-0005-0000-0000-000085010000}"/>
    <cellStyle name="40% - アクセント 5 2 8" xfId="381" xr:uid="{00000000-0005-0000-0000-000086010000}"/>
    <cellStyle name="40% - アクセント 5 2 9" xfId="382" xr:uid="{00000000-0005-0000-0000-000087010000}"/>
    <cellStyle name="40% - アクセント 5 2_21.11.02.　リビングプロシード田端様　【KDDI新規エリア　仙台市】配布エリア_ (3)" xfId="383" xr:uid="{00000000-0005-0000-0000-000088010000}"/>
    <cellStyle name="40% - アクセント 5 20" xfId="384" xr:uid="{00000000-0005-0000-0000-000089010000}"/>
    <cellStyle name="40% - アクセント 5 21" xfId="385" xr:uid="{00000000-0005-0000-0000-00008A010000}"/>
    <cellStyle name="40% - アクセント 5 22" xfId="386" xr:uid="{00000000-0005-0000-0000-00008B010000}"/>
    <cellStyle name="40% - アクセント 5 23" xfId="387" xr:uid="{00000000-0005-0000-0000-00008C010000}"/>
    <cellStyle name="40% - アクセント 5 24" xfId="388" xr:uid="{00000000-0005-0000-0000-00008D010000}"/>
    <cellStyle name="40% - アクセント 5 25" xfId="389" xr:uid="{00000000-0005-0000-0000-00008E010000}"/>
    <cellStyle name="40% - アクセント 5 26" xfId="1828" xr:uid="{00000000-0005-0000-0000-00008F010000}"/>
    <cellStyle name="40% - アクセント 5 3" xfId="390" xr:uid="{00000000-0005-0000-0000-000090010000}"/>
    <cellStyle name="40% - アクセント 5 4" xfId="391" xr:uid="{00000000-0005-0000-0000-000091010000}"/>
    <cellStyle name="40% - アクセント 5 5" xfId="392" xr:uid="{00000000-0005-0000-0000-000092010000}"/>
    <cellStyle name="40% - アクセント 5 6" xfId="393" xr:uid="{00000000-0005-0000-0000-000093010000}"/>
    <cellStyle name="40% - アクセント 5 7" xfId="394" xr:uid="{00000000-0005-0000-0000-000094010000}"/>
    <cellStyle name="40% - アクセント 5 8" xfId="395" xr:uid="{00000000-0005-0000-0000-000095010000}"/>
    <cellStyle name="40% - アクセント 5 9" xfId="396" xr:uid="{00000000-0005-0000-0000-000096010000}"/>
    <cellStyle name="40% - アクセント 6" xfId="397" builtinId="51" customBuiltin="1"/>
    <cellStyle name="40% - アクセント 6 10" xfId="398" xr:uid="{00000000-0005-0000-0000-000098010000}"/>
    <cellStyle name="40% - アクセント 6 11" xfId="399" xr:uid="{00000000-0005-0000-0000-000099010000}"/>
    <cellStyle name="40% - アクセント 6 12" xfId="400" xr:uid="{00000000-0005-0000-0000-00009A010000}"/>
    <cellStyle name="40% - アクセント 6 13" xfId="401" xr:uid="{00000000-0005-0000-0000-00009B010000}"/>
    <cellStyle name="40% - アクセント 6 14" xfId="402" xr:uid="{00000000-0005-0000-0000-00009C010000}"/>
    <cellStyle name="40% - アクセント 6 15" xfId="403" xr:uid="{00000000-0005-0000-0000-00009D010000}"/>
    <cellStyle name="40% - アクセント 6 16" xfId="404" xr:uid="{00000000-0005-0000-0000-00009E010000}"/>
    <cellStyle name="40% - アクセント 6 17" xfId="405" xr:uid="{00000000-0005-0000-0000-00009F010000}"/>
    <cellStyle name="40% - アクセント 6 18" xfId="406" xr:uid="{00000000-0005-0000-0000-0000A0010000}"/>
    <cellStyle name="40% - アクセント 6 19" xfId="407" xr:uid="{00000000-0005-0000-0000-0000A1010000}"/>
    <cellStyle name="40% - アクセント 6 2" xfId="408" xr:uid="{00000000-0005-0000-0000-0000A2010000}"/>
    <cellStyle name="40% - アクセント 6 2 10" xfId="409" xr:uid="{00000000-0005-0000-0000-0000A3010000}"/>
    <cellStyle name="40% - アクセント 6 2 11" xfId="410" xr:uid="{00000000-0005-0000-0000-0000A4010000}"/>
    <cellStyle name="40% - アクセント 6 2 2" xfId="411" xr:uid="{00000000-0005-0000-0000-0000A5010000}"/>
    <cellStyle name="40% - アクセント 6 2 3" xfId="412" xr:uid="{00000000-0005-0000-0000-0000A6010000}"/>
    <cellStyle name="40% - アクセント 6 2 4" xfId="413" xr:uid="{00000000-0005-0000-0000-0000A7010000}"/>
    <cellStyle name="40% - アクセント 6 2 5" xfId="414" xr:uid="{00000000-0005-0000-0000-0000A8010000}"/>
    <cellStyle name="40% - アクセント 6 2 6" xfId="415" xr:uid="{00000000-0005-0000-0000-0000A9010000}"/>
    <cellStyle name="40% - アクセント 6 2 7" xfId="416" xr:uid="{00000000-0005-0000-0000-0000AA010000}"/>
    <cellStyle name="40% - アクセント 6 2 8" xfId="417" xr:uid="{00000000-0005-0000-0000-0000AB010000}"/>
    <cellStyle name="40% - アクセント 6 2 9" xfId="418" xr:uid="{00000000-0005-0000-0000-0000AC010000}"/>
    <cellStyle name="40% - アクセント 6 2_21.11.02.　リビングプロシード田端様　【KDDI新規エリア　仙台市】配布エリア_ (3)" xfId="419" xr:uid="{00000000-0005-0000-0000-0000AD010000}"/>
    <cellStyle name="40% - アクセント 6 20" xfId="420" xr:uid="{00000000-0005-0000-0000-0000AE010000}"/>
    <cellStyle name="40% - アクセント 6 21" xfId="421" xr:uid="{00000000-0005-0000-0000-0000AF010000}"/>
    <cellStyle name="40% - アクセント 6 22" xfId="422" xr:uid="{00000000-0005-0000-0000-0000B0010000}"/>
    <cellStyle name="40% - アクセント 6 23" xfId="423" xr:uid="{00000000-0005-0000-0000-0000B1010000}"/>
    <cellStyle name="40% - アクセント 6 24" xfId="424" xr:uid="{00000000-0005-0000-0000-0000B2010000}"/>
    <cellStyle name="40% - アクセント 6 25" xfId="425" xr:uid="{00000000-0005-0000-0000-0000B3010000}"/>
    <cellStyle name="40% - アクセント 6 26" xfId="1829" xr:uid="{00000000-0005-0000-0000-0000B4010000}"/>
    <cellStyle name="40% - アクセント 6 3" xfId="426" xr:uid="{00000000-0005-0000-0000-0000B5010000}"/>
    <cellStyle name="40% - アクセント 6 4" xfId="427" xr:uid="{00000000-0005-0000-0000-0000B6010000}"/>
    <cellStyle name="40% - アクセント 6 5" xfId="428" xr:uid="{00000000-0005-0000-0000-0000B7010000}"/>
    <cellStyle name="40% - アクセント 6 6" xfId="429" xr:uid="{00000000-0005-0000-0000-0000B8010000}"/>
    <cellStyle name="40% - アクセント 6 7" xfId="430" xr:uid="{00000000-0005-0000-0000-0000B9010000}"/>
    <cellStyle name="40% - アクセント 6 8" xfId="431" xr:uid="{00000000-0005-0000-0000-0000BA010000}"/>
    <cellStyle name="40% - アクセント 6 9" xfId="432" xr:uid="{00000000-0005-0000-0000-0000BB010000}"/>
    <cellStyle name="60% - アクセント 1" xfId="433" builtinId="32" customBuiltin="1"/>
    <cellStyle name="60% - アクセント 1 10" xfId="434" xr:uid="{00000000-0005-0000-0000-0000BD010000}"/>
    <cellStyle name="60% - アクセント 1 11" xfId="435" xr:uid="{00000000-0005-0000-0000-0000BE010000}"/>
    <cellStyle name="60% - アクセント 1 12" xfId="436" xr:uid="{00000000-0005-0000-0000-0000BF010000}"/>
    <cellStyle name="60% - アクセント 1 13" xfId="437" xr:uid="{00000000-0005-0000-0000-0000C0010000}"/>
    <cellStyle name="60% - アクセント 1 14" xfId="438" xr:uid="{00000000-0005-0000-0000-0000C1010000}"/>
    <cellStyle name="60% - アクセント 1 15" xfId="439" xr:uid="{00000000-0005-0000-0000-0000C2010000}"/>
    <cellStyle name="60% - アクセント 1 16" xfId="440" xr:uid="{00000000-0005-0000-0000-0000C3010000}"/>
    <cellStyle name="60% - アクセント 1 17" xfId="441" xr:uid="{00000000-0005-0000-0000-0000C4010000}"/>
    <cellStyle name="60% - アクセント 1 18" xfId="442" xr:uid="{00000000-0005-0000-0000-0000C5010000}"/>
    <cellStyle name="60% - アクセント 1 19" xfId="443" xr:uid="{00000000-0005-0000-0000-0000C6010000}"/>
    <cellStyle name="60% - アクセント 1 2" xfId="444" xr:uid="{00000000-0005-0000-0000-0000C7010000}"/>
    <cellStyle name="60% - アクセント 1 2 10" xfId="445" xr:uid="{00000000-0005-0000-0000-0000C8010000}"/>
    <cellStyle name="60% - アクセント 1 2 11" xfId="446" xr:uid="{00000000-0005-0000-0000-0000C9010000}"/>
    <cellStyle name="60% - アクセント 1 2 2" xfId="447" xr:uid="{00000000-0005-0000-0000-0000CA010000}"/>
    <cellStyle name="60% - アクセント 1 2 3" xfId="448" xr:uid="{00000000-0005-0000-0000-0000CB010000}"/>
    <cellStyle name="60% - アクセント 1 2 4" xfId="449" xr:uid="{00000000-0005-0000-0000-0000CC010000}"/>
    <cellStyle name="60% - アクセント 1 2 5" xfId="450" xr:uid="{00000000-0005-0000-0000-0000CD010000}"/>
    <cellStyle name="60% - アクセント 1 2 6" xfId="451" xr:uid="{00000000-0005-0000-0000-0000CE010000}"/>
    <cellStyle name="60% - アクセント 1 2 7" xfId="452" xr:uid="{00000000-0005-0000-0000-0000CF010000}"/>
    <cellStyle name="60% - アクセント 1 2 8" xfId="453" xr:uid="{00000000-0005-0000-0000-0000D0010000}"/>
    <cellStyle name="60% - アクセント 1 2 9" xfId="454" xr:uid="{00000000-0005-0000-0000-0000D1010000}"/>
    <cellStyle name="60% - アクセント 1 2_21.11.02.　リビングプロシード田端様　【KDDI新規エリア　仙台市】配布エリア_ (3)" xfId="455" xr:uid="{00000000-0005-0000-0000-0000D2010000}"/>
    <cellStyle name="60% - アクセント 1 20" xfId="456" xr:uid="{00000000-0005-0000-0000-0000D3010000}"/>
    <cellStyle name="60% - アクセント 1 21" xfId="457" xr:uid="{00000000-0005-0000-0000-0000D4010000}"/>
    <cellStyle name="60% - アクセント 1 22" xfId="458" xr:uid="{00000000-0005-0000-0000-0000D5010000}"/>
    <cellStyle name="60% - アクセント 1 23" xfId="459" xr:uid="{00000000-0005-0000-0000-0000D6010000}"/>
    <cellStyle name="60% - アクセント 1 24" xfId="460" xr:uid="{00000000-0005-0000-0000-0000D7010000}"/>
    <cellStyle name="60% - アクセント 1 25" xfId="461" xr:uid="{00000000-0005-0000-0000-0000D8010000}"/>
    <cellStyle name="60% - アクセント 1 26" xfId="1830" xr:uid="{00000000-0005-0000-0000-0000D9010000}"/>
    <cellStyle name="60% - アクセント 1 3" xfId="462" xr:uid="{00000000-0005-0000-0000-0000DA010000}"/>
    <cellStyle name="60% - アクセント 1 4" xfId="463" xr:uid="{00000000-0005-0000-0000-0000DB010000}"/>
    <cellStyle name="60% - アクセント 1 5" xfId="464" xr:uid="{00000000-0005-0000-0000-0000DC010000}"/>
    <cellStyle name="60% - アクセント 1 6" xfId="465" xr:uid="{00000000-0005-0000-0000-0000DD010000}"/>
    <cellStyle name="60% - アクセント 1 7" xfId="466" xr:uid="{00000000-0005-0000-0000-0000DE010000}"/>
    <cellStyle name="60% - アクセント 1 8" xfId="467" xr:uid="{00000000-0005-0000-0000-0000DF010000}"/>
    <cellStyle name="60% - アクセント 1 9" xfId="468" xr:uid="{00000000-0005-0000-0000-0000E0010000}"/>
    <cellStyle name="60% - アクセント 2" xfId="469" builtinId="36" customBuiltin="1"/>
    <cellStyle name="60% - アクセント 2 10" xfId="470" xr:uid="{00000000-0005-0000-0000-0000E2010000}"/>
    <cellStyle name="60% - アクセント 2 11" xfId="471" xr:uid="{00000000-0005-0000-0000-0000E3010000}"/>
    <cellStyle name="60% - アクセント 2 12" xfId="472" xr:uid="{00000000-0005-0000-0000-0000E4010000}"/>
    <cellStyle name="60% - アクセント 2 13" xfId="473" xr:uid="{00000000-0005-0000-0000-0000E5010000}"/>
    <cellStyle name="60% - アクセント 2 14" xfId="474" xr:uid="{00000000-0005-0000-0000-0000E6010000}"/>
    <cellStyle name="60% - アクセント 2 15" xfId="475" xr:uid="{00000000-0005-0000-0000-0000E7010000}"/>
    <cellStyle name="60% - アクセント 2 16" xfId="476" xr:uid="{00000000-0005-0000-0000-0000E8010000}"/>
    <cellStyle name="60% - アクセント 2 17" xfId="477" xr:uid="{00000000-0005-0000-0000-0000E9010000}"/>
    <cellStyle name="60% - アクセント 2 18" xfId="478" xr:uid="{00000000-0005-0000-0000-0000EA010000}"/>
    <cellStyle name="60% - アクセント 2 19" xfId="479" xr:uid="{00000000-0005-0000-0000-0000EB010000}"/>
    <cellStyle name="60% - アクセント 2 2" xfId="480" xr:uid="{00000000-0005-0000-0000-0000EC010000}"/>
    <cellStyle name="60% - アクセント 2 2 10" xfId="481" xr:uid="{00000000-0005-0000-0000-0000ED010000}"/>
    <cellStyle name="60% - アクセント 2 2 11" xfId="482" xr:uid="{00000000-0005-0000-0000-0000EE010000}"/>
    <cellStyle name="60% - アクセント 2 2 2" xfId="483" xr:uid="{00000000-0005-0000-0000-0000EF010000}"/>
    <cellStyle name="60% - アクセント 2 2 3" xfId="484" xr:uid="{00000000-0005-0000-0000-0000F0010000}"/>
    <cellStyle name="60% - アクセント 2 2 4" xfId="485" xr:uid="{00000000-0005-0000-0000-0000F1010000}"/>
    <cellStyle name="60% - アクセント 2 2 5" xfId="486" xr:uid="{00000000-0005-0000-0000-0000F2010000}"/>
    <cellStyle name="60% - アクセント 2 2 6" xfId="487" xr:uid="{00000000-0005-0000-0000-0000F3010000}"/>
    <cellStyle name="60% - アクセント 2 2 7" xfId="488" xr:uid="{00000000-0005-0000-0000-0000F4010000}"/>
    <cellStyle name="60% - アクセント 2 2 8" xfId="489" xr:uid="{00000000-0005-0000-0000-0000F5010000}"/>
    <cellStyle name="60% - アクセント 2 2 9" xfId="490" xr:uid="{00000000-0005-0000-0000-0000F6010000}"/>
    <cellStyle name="60% - アクセント 2 2_21.11.02.　リビングプロシード田端様　【KDDI新規エリア　仙台市】配布エリア_ (3)" xfId="491" xr:uid="{00000000-0005-0000-0000-0000F7010000}"/>
    <cellStyle name="60% - アクセント 2 20" xfId="492" xr:uid="{00000000-0005-0000-0000-0000F8010000}"/>
    <cellStyle name="60% - アクセント 2 21" xfId="493" xr:uid="{00000000-0005-0000-0000-0000F9010000}"/>
    <cellStyle name="60% - アクセント 2 22" xfId="494" xr:uid="{00000000-0005-0000-0000-0000FA010000}"/>
    <cellStyle name="60% - アクセント 2 23" xfId="495" xr:uid="{00000000-0005-0000-0000-0000FB010000}"/>
    <cellStyle name="60% - アクセント 2 24" xfId="496" xr:uid="{00000000-0005-0000-0000-0000FC010000}"/>
    <cellStyle name="60% - アクセント 2 25" xfId="497" xr:uid="{00000000-0005-0000-0000-0000FD010000}"/>
    <cellStyle name="60% - アクセント 2 26" xfId="1831" xr:uid="{00000000-0005-0000-0000-0000FE010000}"/>
    <cellStyle name="60% - アクセント 2 3" xfId="498" xr:uid="{00000000-0005-0000-0000-0000FF010000}"/>
    <cellStyle name="60% - アクセント 2 4" xfId="499" xr:uid="{00000000-0005-0000-0000-000000020000}"/>
    <cellStyle name="60% - アクセント 2 5" xfId="500" xr:uid="{00000000-0005-0000-0000-000001020000}"/>
    <cellStyle name="60% - アクセント 2 6" xfId="501" xr:uid="{00000000-0005-0000-0000-000002020000}"/>
    <cellStyle name="60% - アクセント 2 7" xfId="502" xr:uid="{00000000-0005-0000-0000-000003020000}"/>
    <cellStyle name="60% - アクセント 2 8" xfId="503" xr:uid="{00000000-0005-0000-0000-000004020000}"/>
    <cellStyle name="60% - アクセント 2 9" xfId="504" xr:uid="{00000000-0005-0000-0000-000005020000}"/>
    <cellStyle name="60% - アクセント 3" xfId="505" builtinId="40" customBuiltin="1"/>
    <cellStyle name="60% - アクセント 3 10" xfId="506" xr:uid="{00000000-0005-0000-0000-000007020000}"/>
    <cellStyle name="60% - アクセント 3 11" xfId="507" xr:uid="{00000000-0005-0000-0000-000008020000}"/>
    <cellStyle name="60% - アクセント 3 12" xfId="508" xr:uid="{00000000-0005-0000-0000-000009020000}"/>
    <cellStyle name="60% - アクセント 3 13" xfId="509" xr:uid="{00000000-0005-0000-0000-00000A020000}"/>
    <cellStyle name="60% - アクセント 3 14" xfId="510" xr:uid="{00000000-0005-0000-0000-00000B020000}"/>
    <cellStyle name="60% - アクセント 3 15" xfId="511" xr:uid="{00000000-0005-0000-0000-00000C020000}"/>
    <cellStyle name="60% - アクセント 3 16" xfId="512" xr:uid="{00000000-0005-0000-0000-00000D020000}"/>
    <cellStyle name="60% - アクセント 3 17" xfId="513" xr:uid="{00000000-0005-0000-0000-00000E020000}"/>
    <cellStyle name="60% - アクセント 3 18" xfId="514" xr:uid="{00000000-0005-0000-0000-00000F020000}"/>
    <cellStyle name="60% - アクセント 3 19" xfId="515" xr:uid="{00000000-0005-0000-0000-000010020000}"/>
    <cellStyle name="60% - アクセント 3 2" xfId="516" xr:uid="{00000000-0005-0000-0000-000011020000}"/>
    <cellStyle name="60% - アクセント 3 2 10" xfId="517" xr:uid="{00000000-0005-0000-0000-000012020000}"/>
    <cellStyle name="60% - アクセント 3 2 11" xfId="518" xr:uid="{00000000-0005-0000-0000-000013020000}"/>
    <cellStyle name="60% - アクセント 3 2 2" xfId="519" xr:uid="{00000000-0005-0000-0000-000014020000}"/>
    <cellStyle name="60% - アクセント 3 2 3" xfId="520" xr:uid="{00000000-0005-0000-0000-000015020000}"/>
    <cellStyle name="60% - アクセント 3 2 4" xfId="521" xr:uid="{00000000-0005-0000-0000-000016020000}"/>
    <cellStyle name="60% - アクセント 3 2 5" xfId="522" xr:uid="{00000000-0005-0000-0000-000017020000}"/>
    <cellStyle name="60% - アクセント 3 2 6" xfId="523" xr:uid="{00000000-0005-0000-0000-000018020000}"/>
    <cellStyle name="60% - アクセント 3 2 7" xfId="524" xr:uid="{00000000-0005-0000-0000-000019020000}"/>
    <cellStyle name="60% - アクセント 3 2 8" xfId="525" xr:uid="{00000000-0005-0000-0000-00001A020000}"/>
    <cellStyle name="60% - アクセント 3 2 9" xfId="526" xr:uid="{00000000-0005-0000-0000-00001B020000}"/>
    <cellStyle name="60% - アクセント 3 2_21.11.02.　リビングプロシード田端様　【KDDI新規エリア　仙台市】配布エリア_ (3)" xfId="527" xr:uid="{00000000-0005-0000-0000-00001C020000}"/>
    <cellStyle name="60% - アクセント 3 20" xfId="528" xr:uid="{00000000-0005-0000-0000-00001D020000}"/>
    <cellStyle name="60% - アクセント 3 21" xfId="529" xr:uid="{00000000-0005-0000-0000-00001E020000}"/>
    <cellStyle name="60% - アクセント 3 22" xfId="530" xr:uid="{00000000-0005-0000-0000-00001F020000}"/>
    <cellStyle name="60% - アクセント 3 23" xfId="531" xr:uid="{00000000-0005-0000-0000-000020020000}"/>
    <cellStyle name="60% - アクセント 3 24" xfId="532" xr:uid="{00000000-0005-0000-0000-000021020000}"/>
    <cellStyle name="60% - アクセント 3 25" xfId="533" xr:uid="{00000000-0005-0000-0000-000022020000}"/>
    <cellStyle name="60% - アクセント 3 26" xfId="1832" xr:uid="{00000000-0005-0000-0000-000023020000}"/>
    <cellStyle name="60% - アクセント 3 3" xfId="534" xr:uid="{00000000-0005-0000-0000-000024020000}"/>
    <cellStyle name="60% - アクセント 3 4" xfId="535" xr:uid="{00000000-0005-0000-0000-000025020000}"/>
    <cellStyle name="60% - アクセント 3 5" xfId="536" xr:uid="{00000000-0005-0000-0000-000026020000}"/>
    <cellStyle name="60% - アクセント 3 6" xfId="537" xr:uid="{00000000-0005-0000-0000-000027020000}"/>
    <cellStyle name="60% - アクセント 3 7" xfId="538" xr:uid="{00000000-0005-0000-0000-000028020000}"/>
    <cellStyle name="60% - アクセント 3 8" xfId="539" xr:uid="{00000000-0005-0000-0000-000029020000}"/>
    <cellStyle name="60% - アクセント 3 9" xfId="540" xr:uid="{00000000-0005-0000-0000-00002A020000}"/>
    <cellStyle name="60% - アクセント 4" xfId="541" builtinId="44" customBuiltin="1"/>
    <cellStyle name="60% - アクセント 4 10" xfId="542" xr:uid="{00000000-0005-0000-0000-00002C020000}"/>
    <cellStyle name="60% - アクセント 4 11" xfId="543" xr:uid="{00000000-0005-0000-0000-00002D020000}"/>
    <cellStyle name="60% - アクセント 4 12" xfId="544" xr:uid="{00000000-0005-0000-0000-00002E020000}"/>
    <cellStyle name="60% - アクセント 4 13" xfId="545" xr:uid="{00000000-0005-0000-0000-00002F020000}"/>
    <cellStyle name="60% - アクセント 4 14" xfId="546" xr:uid="{00000000-0005-0000-0000-000030020000}"/>
    <cellStyle name="60% - アクセント 4 15" xfId="547" xr:uid="{00000000-0005-0000-0000-000031020000}"/>
    <cellStyle name="60% - アクセント 4 16" xfId="548" xr:uid="{00000000-0005-0000-0000-000032020000}"/>
    <cellStyle name="60% - アクセント 4 17" xfId="549" xr:uid="{00000000-0005-0000-0000-000033020000}"/>
    <cellStyle name="60% - アクセント 4 18" xfId="550" xr:uid="{00000000-0005-0000-0000-000034020000}"/>
    <cellStyle name="60% - アクセント 4 19" xfId="551" xr:uid="{00000000-0005-0000-0000-000035020000}"/>
    <cellStyle name="60% - アクセント 4 2" xfId="552" xr:uid="{00000000-0005-0000-0000-000036020000}"/>
    <cellStyle name="60% - アクセント 4 2 10" xfId="553" xr:uid="{00000000-0005-0000-0000-000037020000}"/>
    <cellStyle name="60% - アクセント 4 2 11" xfId="554" xr:uid="{00000000-0005-0000-0000-000038020000}"/>
    <cellStyle name="60% - アクセント 4 2 2" xfId="555" xr:uid="{00000000-0005-0000-0000-000039020000}"/>
    <cellStyle name="60% - アクセント 4 2 3" xfId="556" xr:uid="{00000000-0005-0000-0000-00003A020000}"/>
    <cellStyle name="60% - アクセント 4 2 4" xfId="557" xr:uid="{00000000-0005-0000-0000-00003B020000}"/>
    <cellStyle name="60% - アクセント 4 2 5" xfId="558" xr:uid="{00000000-0005-0000-0000-00003C020000}"/>
    <cellStyle name="60% - アクセント 4 2 6" xfId="559" xr:uid="{00000000-0005-0000-0000-00003D020000}"/>
    <cellStyle name="60% - アクセント 4 2 7" xfId="560" xr:uid="{00000000-0005-0000-0000-00003E020000}"/>
    <cellStyle name="60% - アクセント 4 2 8" xfId="561" xr:uid="{00000000-0005-0000-0000-00003F020000}"/>
    <cellStyle name="60% - アクセント 4 2 9" xfId="562" xr:uid="{00000000-0005-0000-0000-000040020000}"/>
    <cellStyle name="60% - アクセント 4 2_21.11.02.　リビングプロシード田端様　【KDDI新規エリア　仙台市】配布エリア_ (3)" xfId="563" xr:uid="{00000000-0005-0000-0000-000041020000}"/>
    <cellStyle name="60% - アクセント 4 20" xfId="564" xr:uid="{00000000-0005-0000-0000-000042020000}"/>
    <cellStyle name="60% - アクセント 4 21" xfId="565" xr:uid="{00000000-0005-0000-0000-000043020000}"/>
    <cellStyle name="60% - アクセント 4 22" xfId="566" xr:uid="{00000000-0005-0000-0000-000044020000}"/>
    <cellStyle name="60% - アクセント 4 23" xfId="567" xr:uid="{00000000-0005-0000-0000-000045020000}"/>
    <cellStyle name="60% - アクセント 4 24" xfId="568" xr:uid="{00000000-0005-0000-0000-000046020000}"/>
    <cellStyle name="60% - アクセント 4 25" xfId="569" xr:uid="{00000000-0005-0000-0000-000047020000}"/>
    <cellStyle name="60% - アクセント 4 26" xfId="1833" xr:uid="{00000000-0005-0000-0000-000048020000}"/>
    <cellStyle name="60% - アクセント 4 3" xfId="570" xr:uid="{00000000-0005-0000-0000-000049020000}"/>
    <cellStyle name="60% - アクセント 4 4" xfId="571" xr:uid="{00000000-0005-0000-0000-00004A020000}"/>
    <cellStyle name="60% - アクセント 4 5" xfId="572" xr:uid="{00000000-0005-0000-0000-00004B020000}"/>
    <cellStyle name="60% - アクセント 4 6" xfId="573" xr:uid="{00000000-0005-0000-0000-00004C020000}"/>
    <cellStyle name="60% - アクセント 4 7" xfId="574" xr:uid="{00000000-0005-0000-0000-00004D020000}"/>
    <cellStyle name="60% - アクセント 4 8" xfId="575" xr:uid="{00000000-0005-0000-0000-00004E020000}"/>
    <cellStyle name="60% - アクセント 4 9" xfId="576" xr:uid="{00000000-0005-0000-0000-00004F020000}"/>
    <cellStyle name="60% - アクセント 5" xfId="577" builtinId="48" customBuiltin="1"/>
    <cellStyle name="60% - アクセント 5 10" xfId="578" xr:uid="{00000000-0005-0000-0000-000051020000}"/>
    <cellStyle name="60% - アクセント 5 11" xfId="579" xr:uid="{00000000-0005-0000-0000-000052020000}"/>
    <cellStyle name="60% - アクセント 5 12" xfId="580" xr:uid="{00000000-0005-0000-0000-000053020000}"/>
    <cellStyle name="60% - アクセント 5 13" xfId="581" xr:uid="{00000000-0005-0000-0000-000054020000}"/>
    <cellStyle name="60% - アクセント 5 14" xfId="582" xr:uid="{00000000-0005-0000-0000-000055020000}"/>
    <cellStyle name="60% - アクセント 5 15" xfId="583" xr:uid="{00000000-0005-0000-0000-000056020000}"/>
    <cellStyle name="60% - アクセント 5 16" xfId="584" xr:uid="{00000000-0005-0000-0000-000057020000}"/>
    <cellStyle name="60% - アクセント 5 17" xfId="585" xr:uid="{00000000-0005-0000-0000-000058020000}"/>
    <cellStyle name="60% - アクセント 5 18" xfId="586" xr:uid="{00000000-0005-0000-0000-000059020000}"/>
    <cellStyle name="60% - アクセント 5 19" xfId="587" xr:uid="{00000000-0005-0000-0000-00005A020000}"/>
    <cellStyle name="60% - アクセント 5 2" xfId="588" xr:uid="{00000000-0005-0000-0000-00005B020000}"/>
    <cellStyle name="60% - アクセント 5 2 10" xfId="589" xr:uid="{00000000-0005-0000-0000-00005C020000}"/>
    <cellStyle name="60% - アクセント 5 2 11" xfId="590" xr:uid="{00000000-0005-0000-0000-00005D020000}"/>
    <cellStyle name="60% - アクセント 5 2 2" xfId="591" xr:uid="{00000000-0005-0000-0000-00005E020000}"/>
    <cellStyle name="60% - アクセント 5 2 3" xfId="592" xr:uid="{00000000-0005-0000-0000-00005F020000}"/>
    <cellStyle name="60% - アクセント 5 2 4" xfId="593" xr:uid="{00000000-0005-0000-0000-000060020000}"/>
    <cellStyle name="60% - アクセント 5 2 5" xfId="594" xr:uid="{00000000-0005-0000-0000-000061020000}"/>
    <cellStyle name="60% - アクセント 5 2 6" xfId="595" xr:uid="{00000000-0005-0000-0000-000062020000}"/>
    <cellStyle name="60% - アクセント 5 2 7" xfId="596" xr:uid="{00000000-0005-0000-0000-000063020000}"/>
    <cellStyle name="60% - アクセント 5 2 8" xfId="597" xr:uid="{00000000-0005-0000-0000-000064020000}"/>
    <cellStyle name="60% - アクセント 5 2 9" xfId="598" xr:uid="{00000000-0005-0000-0000-000065020000}"/>
    <cellStyle name="60% - アクセント 5 2_21.11.02.　リビングプロシード田端様　【KDDI新規エリア　仙台市】配布エリア_ (3)" xfId="599" xr:uid="{00000000-0005-0000-0000-000066020000}"/>
    <cellStyle name="60% - アクセント 5 20" xfId="600" xr:uid="{00000000-0005-0000-0000-000067020000}"/>
    <cellStyle name="60% - アクセント 5 21" xfId="601" xr:uid="{00000000-0005-0000-0000-000068020000}"/>
    <cellStyle name="60% - アクセント 5 22" xfId="602" xr:uid="{00000000-0005-0000-0000-000069020000}"/>
    <cellStyle name="60% - アクセント 5 23" xfId="603" xr:uid="{00000000-0005-0000-0000-00006A020000}"/>
    <cellStyle name="60% - アクセント 5 24" xfId="604" xr:uid="{00000000-0005-0000-0000-00006B020000}"/>
    <cellStyle name="60% - アクセント 5 25" xfId="605" xr:uid="{00000000-0005-0000-0000-00006C020000}"/>
    <cellStyle name="60% - アクセント 5 26" xfId="1834" xr:uid="{00000000-0005-0000-0000-00006D020000}"/>
    <cellStyle name="60% - アクセント 5 3" xfId="606" xr:uid="{00000000-0005-0000-0000-00006E020000}"/>
    <cellStyle name="60% - アクセント 5 4" xfId="607" xr:uid="{00000000-0005-0000-0000-00006F020000}"/>
    <cellStyle name="60% - アクセント 5 5" xfId="608" xr:uid="{00000000-0005-0000-0000-000070020000}"/>
    <cellStyle name="60% - アクセント 5 6" xfId="609" xr:uid="{00000000-0005-0000-0000-000071020000}"/>
    <cellStyle name="60% - アクセント 5 7" xfId="610" xr:uid="{00000000-0005-0000-0000-000072020000}"/>
    <cellStyle name="60% - アクセント 5 8" xfId="611" xr:uid="{00000000-0005-0000-0000-000073020000}"/>
    <cellStyle name="60% - アクセント 5 9" xfId="612" xr:uid="{00000000-0005-0000-0000-000074020000}"/>
    <cellStyle name="60% - アクセント 6" xfId="613" builtinId="52" customBuiltin="1"/>
    <cellStyle name="60% - アクセント 6 10" xfId="614" xr:uid="{00000000-0005-0000-0000-000076020000}"/>
    <cellStyle name="60% - アクセント 6 11" xfId="615" xr:uid="{00000000-0005-0000-0000-000077020000}"/>
    <cellStyle name="60% - アクセント 6 12" xfId="616" xr:uid="{00000000-0005-0000-0000-000078020000}"/>
    <cellStyle name="60% - アクセント 6 13" xfId="617" xr:uid="{00000000-0005-0000-0000-000079020000}"/>
    <cellStyle name="60% - アクセント 6 14" xfId="618" xr:uid="{00000000-0005-0000-0000-00007A020000}"/>
    <cellStyle name="60% - アクセント 6 15" xfId="619" xr:uid="{00000000-0005-0000-0000-00007B020000}"/>
    <cellStyle name="60% - アクセント 6 16" xfId="620" xr:uid="{00000000-0005-0000-0000-00007C020000}"/>
    <cellStyle name="60% - アクセント 6 17" xfId="621" xr:uid="{00000000-0005-0000-0000-00007D020000}"/>
    <cellStyle name="60% - アクセント 6 18" xfId="622" xr:uid="{00000000-0005-0000-0000-00007E020000}"/>
    <cellStyle name="60% - アクセント 6 19" xfId="623" xr:uid="{00000000-0005-0000-0000-00007F020000}"/>
    <cellStyle name="60% - アクセント 6 2" xfId="624" xr:uid="{00000000-0005-0000-0000-000080020000}"/>
    <cellStyle name="60% - アクセント 6 2 10" xfId="625" xr:uid="{00000000-0005-0000-0000-000081020000}"/>
    <cellStyle name="60% - アクセント 6 2 11" xfId="626" xr:uid="{00000000-0005-0000-0000-000082020000}"/>
    <cellStyle name="60% - アクセント 6 2 2" xfId="627" xr:uid="{00000000-0005-0000-0000-000083020000}"/>
    <cellStyle name="60% - アクセント 6 2 3" xfId="628" xr:uid="{00000000-0005-0000-0000-000084020000}"/>
    <cellStyle name="60% - アクセント 6 2 4" xfId="629" xr:uid="{00000000-0005-0000-0000-000085020000}"/>
    <cellStyle name="60% - アクセント 6 2 5" xfId="630" xr:uid="{00000000-0005-0000-0000-000086020000}"/>
    <cellStyle name="60% - アクセント 6 2 6" xfId="631" xr:uid="{00000000-0005-0000-0000-000087020000}"/>
    <cellStyle name="60% - アクセント 6 2 7" xfId="632" xr:uid="{00000000-0005-0000-0000-000088020000}"/>
    <cellStyle name="60% - アクセント 6 2 8" xfId="633" xr:uid="{00000000-0005-0000-0000-000089020000}"/>
    <cellStyle name="60% - アクセント 6 2 9" xfId="634" xr:uid="{00000000-0005-0000-0000-00008A020000}"/>
    <cellStyle name="60% - アクセント 6 2_21.11.02.　リビングプロシード田端様　【KDDI新規エリア　仙台市】配布エリア_ (3)" xfId="635" xr:uid="{00000000-0005-0000-0000-00008B020000}"/>
    <cellStyle name="60% - アクセント 6 20" xfId="636" xr:uid="{00000000-0005-0000-0000-00008C020000}"/>
    <cellStyle name="60% - アクセント 6 21" xfId="637" xr:uid="{00000000-0005-0000-0000-00008D020000}"/>
    <cellStyle name="60% - アクセント 6 22" xfId="638" xr:uid="{00000000-0005-0000-0000-00008E020000}"/>
    <cellStyle name="60% - アクセント 6 23" xfId="639" xr:uid="{00000000-0005-0000-0000-00008F020000}"/>
    <cellStyle name="60% - アクセント 6 24" xfId="640" xr:uid="{00000000-0005-0000-0000-000090020000}"/>
    <cellStyle name="60% - アクセント 6 25" xfId="641" xr:uid="{00000000-0005-0000-0000-000091020000}"/>
    <cellStyle name="60% - アクセント 6 26" xfId="1835" xr:uid="{00000000-0005-0000-0000-000092020000}"/>
    <cellStyle name="60% - アクセント 6 3" xfId="642" xr:uid="{00000000-0005-0000-0000-000093020000}"/>
    <cellStyle name="60% - アクセント 6 4" xfId="643" xr:uid="{00000000-0005-0000-0000-000094020000}"/>
    <cellStyle name="60% - アクセント 6 5" xfId="644" xr:uid="{00000000-0005-0000-0000-000095020000}"/>
    <cellStyle name="60% - アクセント 6 6" xfId="645" xr:uid="{00000000-0005-0000-0000-000096020000}"/>
    <cellStyle name="60% - アクセント 6 7" xfId="646" xr:uid="{00000000-0005-0000-0000-000097020000}"/>
    <cellStyle name="60% - アクセント 6 8" xfId="647" xr:uid="{00000000-0005-0000-0000-000098020000}"/>
    <cellStyle name="60% - アクセント 6 9" xfId="648" xr:uid="{00000000-0005-0000-0000-000099020000}"/>
    <cellStyle name="Calc Currency (0)" xfId="649" xr:uid="{00000000-0005-0000-0000-00009A020000}"/>
    <cellStyle name="entry" xfId="650" xr:uid="{00000000-0005-0000-0000-00009B020000}"/>
    <cellStyle name="Header1" xfId="651" xr:uid="{00000000-0005-0000-0000-00009C020000}"/>
    <cellStyle name="Header2" xfId="652" xr:uid="{00000000-0005-0000-0000-00009D020000}"/>
    <cellStyle name="Normal_#18-Internet" xfId="653" xr:uid="{00000000-0005-0000-0000-00009E020000}"/>
    <cellStyle name="price" xfId="654" xr:uid="{00000000-0005-0000-0000-00009F020000}"/>
    <cellStyle name="revised" xfId="655" xr:uid="{00000000-0005-0000-0000-0000A0020000}"/>
    <cellStyle name="section" xfId="656" xr:uid="{00000000-0005-0000-0000-0000A1020000}"/>
    <cellStyle name="title" xfId="657" xr:uid="{00000000-0005-0000-0000-0000A2020000}"/>
    <cellStyle name="アクセント 1" xfId="658" builtinId="29" customBuiltin="1"/>
    <cellStyle name="アクセント 1 10" xfId="659" xr:uid="{00000000-0005-0000-0000-0000A4020000}"/>
    <cellStyle name="アクセント 1 11" xfId="660" xr:uid="{00000000-0005-0000-0000-0000A5020000}"/>
    <cellStyle name="アクセント 1 12" xfId="661" xr:uid="{00000000-0005-0000-0000-0000A6020000}"/>
    <cellStyle name="アクセント 1 13" xfId="662" xr:uid="{00000000-0005-0000-0000-0000A7020000}"/>
    <cellStyle name="アクセント 1 14" xfId="663" xr:uid="{00000000-0005-0000-0000-0000A8020000}"/>
    <cellStyle name="アクセント 1 15" xfId="664" xr:uid="{00000000-0005-0000-0000-0000A9020000}"/>
    <cellStyle name="アクセント 1 16" xfId="665" xr:uid="{00000000-0005-0000-0000-0000AA020000}"/>
    <cellStyle name="アクセント 1 17" xfId="666" xr:uid="{00000000-0005-0000-0000-0000AB020000}"/>
    <cellStyle name="アクセント 1 18" xfId="667" xr:uid="{00000000-0005-0000-0000-0000AC020000}"/>
    <cellStyle name="アクセント 1 19" xfId="668" xr:uid="{00000000-0005-0000-0000-0000AD020000}"/>
    <cellStyle name="アクセント 1 2" xfId="669" xr:uid="{00000000-0005-0000-0000-0000AE020000}"/>
    <cellStyle name="アクセント 1 2 10" xfId="670" xr:uid="{00000000-0005-0000-0000-0000AF020000}"/>
    <cellStyle name="アクセント 1 2 11" xfId="671" xr:uid="{00000000-0005-0000-0000-0000B0020000}"/>
    <cellStyle name="アクセント 1 2 2" xfId="672" xr:uid="{00000000-0005-0000-0000-0000B1020000}"/>
    <cellStyle name="アクセント 1 2 3" xfId="673" xr:uid="{00000000-0005-0000-0000-0000B2020000}"/>
    <cellStyle name="アクセント 1 2 4" xfId="674" xr:uid="{00000000-0005-0000-0000-0000B3020000}"/>
    <cellStyle name="アクセント 1 2 5" xfId="675" xr:uid="{00000000-0005-0000-0000-0000B4020000}"/>
    <cellStyle name="アクセント 1 2 6" xfId="676" xr:uid="{00000000-0005-0000-0000-0000B5020000}"/>
    <cellStyle name="アクセント 1 2 7" xfId="677" xr:uid="{00000000-0005-0000-0000-0000B6020000}"/>
    <cellStyle name="アクセント 1 2 8" xfId="678" xr:uid="{00000000-0005-0000-0000-0000B7020000}"/>
    <cellStyle name="アクセント 1 2 9" xfId="679" xr:uid="{00000000-0005-0000-0000-0000B8020000}"/>
    <cellStyle name="アクセント 1 2_21.11.02.　リビングプロシード田端様　【KDDI新規エリア　仙台市】配布エリア_ (3)" xfId="680" xr:uid="{00000000-0005-0000-0000-0000B9020000}"/>
    <cellStyle name="アクセント 1 20" xfId="681" xr:uid="{00000000-0005-0000-0000-0000BA020000}"/>
    <cellStyle name="アクセント 1 21" xfId="682" xr:uid="{00000000-0005-0000-0000-0000BB020000}"/>
    <cellStyle name="アクセント 1 22" xfId="683" xr:uid="{00000000-0005-0000-0000-0000BC020000}"/>
    <cellStyle name="アクセント 1 23" xfId="684" xr:uid="{00000000-0005-0000-0000-0000BD020000}"/>
    <cellStyle name="アクセント 1 24" xfId="685" xr:uid="{00000000-0005-0000-0000-0000BE020000}"/>
    <cellStyle name="アクセント 1 25" xfId="686" xr:uid="{00000000-0005-0000-0000-0000BF020000}"/>
    <cellStyle name="アクセント 1 26" xfId="1836" xr:uid="{00000000-0005-0000-0000-0000C0020000}"/>
    <cellStyle name="アクセント 1 3" xfId="687" xr:uid="{00000000-0005-0000-0000-0000C1020000}"/>
    <cellStyle name="アクセント 1 4" xfId="688" xr:uid="{00000000-0005-0000-0000-0000C2020000}"/>
    <cellStyle name="アクセント 1 5" xfId="689" xr:uid="{00000000-0005-0000-0000-0000C3020000}"/>
    <cellStyle name="アクセント 1 6" xfId="690" xr:uid="{00000000-0005-0000-0000-0000C4020000}"/>
    <cellStyle name="アクセント 1 7" xfId="691" xr:uid="{00000000-0005-0000-0000-0000C5020000}"/>
    <cellStyle name="アクセント 1 8" xfId="692" xr:uid="{00000000-0005-0000-0000-0000C6020000}"/>
    <cellStyle name="アクセント 1 9" xfId="693" xr:uid="{00000000-0005-0000-0000-0000C7020000}"/>
    <cellStyle name="アクセント 2" xfId="694" builtinId="33" customBuiltin="1"/>
    <cellStyle name="アクセント 2 10" xfId="695" xr:uid="{00000000-0005-0000-0000-0000C9020000}"/>
    <cellStyle name="アクセント 2 11" xfId="696" xr:uid="{00000000-0005-0000-0000-0000CA020000}"/>
    <cellStyle name="アクセント 2 12" xfId="697" xr:uid="{00000000-0005-0000-0000-0000CB020000}"/>
    <cellStyle name="アクセント 2 13" xfId="698" xr:uid="{00000000-0005-0000-0000-0000CC020000}"/>
    <cellStyle name="アクセント 2 14" xfId="699" xr:uid="{00000000-0005-0000-0000-0000CD020000}"/>
    <cellStyle name="アクセント 2 15" xfId="700" xr:uid="{00000000-0005-0000-0000-0000CE020000}"/>
    <cellStyle name="アクセント 2 16" xfId="701" xr:uid="{00000000-0005-0000-0000-0000CF020000}"/>
    <cellStyle name="アクセント 2 17" xfId="702" xr:uid="{00000000-0005-0000-0000-0000D0020000}"/>
    <cellStyle name="アクセント 2 18" xfId="703" xr:uid="{00000000-0005-0000-0000-0000D1020000}"/>
    <cellStyle name="アクセント 2 19" xfId="704" xr:uid="{00000000-0005-0000-0000-0000D2020000}"/>
    <cellStyle name="アクセント 2 2" xfId="705" xr:uid="{00000000-0005-0000-0000-0000D3020000}"/>
    <cellStyle name="アクセント 2 2 10" xfId="706" xr:uid="{00000000-0005-0000-0000-0000D4020000}"/>
    <cellStyle name="アクセント 2 2 11" xfId="707" xr:uid="{00000000-0005-0000-0000-0000D5020000}"/>
    <cellStyle name="アクセント 2 2 2" xfId="708" xr:uid="{00000000-0005-0000-0000-0000D6020000}"/>
    <cellStyle name="アクセント 2 2 3" xfId="709" xr:uid="{00000000-0005-0000-0000-0000D7020000}"/>
    <cellStyle name="アクセント 2 2 4" xfId="710" xr:uid="{00000000-0005-0000-0000-0000D8020000}"/>
    <cellStyle name="アクセント 2 2 5" xfId="711" xr:uid="{00000000-0005-0000-0000-0000D9020000}"/>
    <cellStyle name="アクセント 2 2 6" xfId="712" xr:uid="{00000000-0005-0000-0000-0000DA020000}"/>
    <cellStyle name="アクセント 2 2 7" xfId="713" xr:uid="{00000000-0005-0000-0000-0000DB020000}"/>
    <cellStyle name="アクセント 2 2 8" xfId="714" xr:uid="{00000000-0005-0000-0000-0000DC020000}"/>
    <cellStyle name="アクセント 2 2 9" xfId="715" xr:uid="{00000000-0005-0000-0000-0000DD020000}"/>
    <cellStyle name="アクセント 2 2_21.11.02.　リビングプロシード田端様　【KDDI新規エリア　仙台市】配布エリア_ (3)" xfId="716" xr:uid="{00000000-0005-0000-0000-0000DE020000}"/>
    <cellStyle name="アクセント 2 20" xfId="717" xr:uid="{00000000-0005-0000-0000-0000DF020000}"/>
    <cellStyle name="アクセント 2 21" xfId="718" xr:uid="{00000000-0005-0000-0000-0000E0020000}"/>
    <cellStyle name="アクセント 2 22" xfId="719" xr:uid="{00000000-0005-0000-0000-0000E1020000}"/>
    <cellStyle name="アクセント 2 23" xfId="720" xr:uid="{00000000-0005-0000-0000-0000E2020000}"/>
    <cellStyle name="アクセント 2 24" xfId="721" xr:uid="{00000000-0005-0000-0000-0000E3020000}"/>
    <cellStyle name="アクセント 2 25" xfId="722" xr:uid="{00000000-0005-0000-0000-0000E4020000}"/>
    <cellStyle name="アクセント 2 26" xfId="1837" xr:uid="{00000000-0005-0000-0000-0000E5020000}"/>
    <cellStyle name="アクセント 2 3" xfId="723" xr:uid="{00000000-0005-0000-0000-0000E6020000}"/>
    <cellStyle name="アクセント 2 4" xfId="724" xr:uid="{00000000-0005-0000-0000-0000E7020000}"/>
    <cellStyle name="アクセント 2 5" xfId="725" xr:uid="{00000000-0005-0000-0000-0000E8020000}"/>
    <cellStyle name="アクセント 2 6" xfId="726" xr:uid="{00000000-0005-0000-0000-0000E9020000}"/>
    <cellStyle name="アクセント 2 7" xfId="727" xr:uid="{00000000-0005-0000-0000-0000EA020000}"/>
    <cellStyle name="アクセント 2 8" xfId="728" xr:uid="{00000000-0005-0000-0000-0000EB020000}"/>
    <cellStyle name="アクセント 2 9" xfId="729" xr:uid="{00000000-0005-0000-0000-0000EC020000}"/>
    <cellStyle name="アクセント 3" xfId="730" builtinId="37" customBuiltin="1"/>
    <cellStyle name="アクセント 3 10" xfId="731" xr:uid="{00000000-0005-0000-0000-0000EE020000}"/>
    <cellStyle name="アクセント 3 11" xfId="732" xr:uid="{00000000-0005-0000-0000-0000EF020000}"/>
    <cellStyle name="アクセント 3 12" xfId="733" xr:uid="{00000000-0005-0000-0000-0000F0020000}"/>
    <cellStyle name="アクセント 3 13" xfId="734" xr:uid="{00000000-0005-0000-0000-0000F1020000}"/>
    <cellStyle name="アクセント 3 14" xfId="735" xr:uid="{00000000-0005-0000-0000-0000F2020000}"/>
    <cellStyle name="アクセント 3 15" xfId="736" xr:uid="{00000000-0005-0000-0000-0000F3020000}"/>
    <cellStyle name="アクセント 3 16" xfId="737" xr:uid="{00000000-0005-0000-0000-0000F4020000}"/>
    <cellStyle name="アクセント 3 17" xfId="738" xr:uid="{00000000-0005-0000-0000-0000F5020000}"/>
    <cellStyle name="アクセント 3 18" xfId="739" xr:uid="{00000000-0005-0000-0000-0000F6020000}"/>
    <cellStyle name="アクセント 3 19" xfId="740" xr:uid="{00000000-0005-0000-0000-0000F7020000}"/>
    <cellStyle name="アクセント 3 2" xfId="741" xr:uid="{00000000-0005-0000-0000-0000F8020000}"/>
    <cellStyle name="アクセント 3 2 10" xfId="742" xr:uid="{00000000-0005-0000-0000-0000F9020000}"/>
    <cellStyle name="アクセント 3 2 11" xfId="743" xr:uid="{00000000-0005-0000-0000-0000FA020000}"/>
    <cellStyle name="アクセント 3 2 2" xfId="744" xr:uid="{00000000-0005-0000-0000-0000FB020000}"/>
    <cellStyle name="アクセント 3 2 3" xfId="745" xr:uid="{00000000-0005-0000-0000-0000FC020000}"/>
    <cellStyle name="アクセント 3 2 4" xfId="746" xr:uid="{00000000-0005-0000-0000-0000FD020000}"/>
    <cellStyle name="アクセント 3 2 5" xfId="747" xr:uid="{00000000-0005-0000-0000-0000FE020000}"/>
    <cellStyle name="アクセント 3 2 6" xfId="748" xr:uid="{00000000-0005-0000-0000-0000FF020000}"/>
    <cellStyle name="アクセント 3 2 7" xfId="749" xr:uid="{00000000-0005-0000-0000-000000030000}"/>
    <cellStyle name="アクセント 3 2 8" xfId="750" xr:uid="{00000000-0005-0000-0000-000001030000}"/>
    <cellStyle name="アクセント 3 2 9" xfId="751" xr:uid="{00000000-0005-0000-0000-000002030000}"/>
    <cellStyle name="アクセント 3 2_21.11.02.　リビングプロシード田端様　【KDDI新規エリア　仙台市】配布エリア_ (3)" xfId="752" xr:uid="{00000000-0005-0000-0000-000003030000}"/>
    <cellStyle name="アクセント 3 20" xfId="753" xr:uid="{00000000-0005-0000-0000-000004030000}"/>
    <cellStyle name="アクセント 3 21" xfId="754" xr:uid="{00000000-0005-0000-0000-000005030000}"/>
    <cellStyle name="アクセント 3 22" xfId="755" xr:uid="{00000000-0005-0000-0000-000006030000}"/>
    <cellStyle name="アクセント 3 23" xfId="756" xr:uid="{00000000-0005-0000-0000-000007030000}"/>
    <cellStyle name="アクセント 3 24" xfId="757" xr:uid="{00000000-0005-0000-0000-000008030000}"/>
    <cellStyle name="アクセント 3 25" xfId="758" xr:uid="{00000000-0005-0000-0000-000009030000}"/>
    <cellStyle name="アクセント 3 26" xfId="1838" xr:uid="{00000000-0005-0000-0000-00000A030000}"/>
    <cellStyle name="アクセント 3 3" xfId="759" xr:uid="{00000000-0005-0000-0000-00000B030000}"/>
    <cellStyle name="アクセント 3 4" xfId="760" xr:uid="{00000000-0005-0000-0000-00000C030000}"/>
    <cellStyle name="アクセント 3 5" xfId="761" xr:uid="{00000000-0005-0000-0000-00000D030000}"/>
    <cellStyle name="アクセント 3 6" xfId="762" xr:uid="{00000000-0005-0000-0000-00000E030000}"/>
    <cellStyle name="アクセント 3 7" xfId="763" xr:uid="{00000000-0005-0000-0000-00000F030000}"/>
    <cellStyle name="アクセント 3 8" xfId="764" xr:uid="{00000000-0005-0000-0000-000010030000}"/>
    <cellStyle name="アクセント 3 9" xfId="765" xr:uid="{00000000-0005-0000-0000-000011030000}"/>
    <cellStyle name="アクセント 4" xfId="766" builtinId="41" customBuiltin="1"/>
    <cellStyle name="アクセント 4 10" xfId="767" xr:uid="{00000000-0005-0000-0000-000013030000}"/>
    <cellStyle name="アクセント 4 11" xfId="768" xr:uid="{00000000-0005-0000-0000-000014030000}"/>
    <cellStyle name="アクセント 4 12" xfId="769" xr:uid="{00000000-0005-0000-0000-000015030000}"/>
    <cellStyle name="アクセント 4 13" xfId="770" xr:uid="{00000000-0005-0000-0000-000016030000}"/>
    <cellStyle name="アクセント 4 14" xfId="771" xr:uid="{00000000-0005-0000-0000-000017030000}"/>
    <cellStyle name="アクセント 4 15" xfId="772" xr:uid="{00000000-0005-0000-0000-000018030000}"/>
    <cellStyle name="アクセント 4 16" xfId="773" xr:uid="{00000000-0005-0000-0000-000019030000}"/>
    <cellStyle name="アクセント 4 17" xfId="774" xr:uid="{00000000-0005-0000-0000-00001A030000}"/>
    <cellStyle name="アクセント 4 18" xfId="775" xr:uid="{00000000-0005-0000-0000-00001B030000}"/>
    <cellStyle name="アクセント 4 19" xfId="776" xr:uid="{00000000-0005-0000-0000-00001C030000}"/>
    <cellStyle name="アクセント 4 2" xfId="777" xr:uid="{00000000-0005-0000-0000-00001D030000}"/>
    <cellStyle name="アクセント 4 2 10" xfId="778" xr:uid="{00000000-0005-0000-0000-00001E030000}"/>
    <cellStyle name="アクセント 4 2 11" xfId="779" xr:uid="{00000000-0005-0000-0000-00001F030000}"/>
    <cellStyle name="アクセント 4 2 2" xfId="780" xr:uid="{00000000-0005-0000-0000-000020030000}"/>
    <cellStyle name="アクセント 4 2 3" xfId="781" xr:uid="{00000000-0005-0000-0000-000021030000}"/>
    <cellStyle name="アクセント 4 2 4" xfId="782" xr:uid="{00000000-0005-0000-0000-000022030000}"/>
    <cellStyle name="アクセント 4 2 5" xfId="783" xr:uid="{00000000-0005-0000-0000-000023030000}"/>
    <cellStyle name="アクセント 4 2 6" xfId="784" xr:uid="{00000000-0005-0000-0000-000024030000}"/>
    <cellStyle name="アクセント 4 2 7" xfId="785" xr:uid="{00000000-0005-0000-0000-000025030000}"/>
    <cellStyle name="アクセント 4 2 8" xfId="786" xr:uid="{00000000-0005-0000-0000-000026030000}"/>
    <cellStyle name="アクセント 4 2 9" xfId="787" xr:uid="{00000000-0005-0000-0000-000027030000}"/>
    <cellStyle name="アクセント 4 2_21.11.02.　リビングプロシード田端様　【KDDI新規エリア　仙台市】配布エリア_ (3)" xfId="788" xr:uid="{00000000-0005-0000-0000-000028030000}"/>
    <cellStyle name="アクセント 4 20" xfId="789" xr:uid="{00000000-0005-0000-0000-000029030000}"/>
    <cellStyle name="アクセント 4 21" xfId="790" xr:uid="{00000000-0005-0000-0000-00002A030000}"/>
    <cellStyle name="アクセント 4 22" xfId="791" xr:uid="{00000000-0005-0000-0000-00002B030000}"/>
    <cellStyle name="アクセント 4 23" xfId="792" xr:uid="{00000000-0005-0000-0000-00002C030000}"/>
    <cellStyle name="アクセント 4 24" xfId="793" xr:uid="{00000000-0005-0000-0000-00002D030000}"/>
    <cellStyle name="アクセント 4 25" xfId="794" xr:uid="{00000000-0005-0000-0000-00002E030000}"/>
    <cellStyle name="アクセント 4 26" xfId="1839" xr:uid="{00000000-0005-0000-0000-00002F030000}"/>
    <cellStyle name="アクセント 4 3" xfId="795" xr:uid="{00000000-0005-0000-0000-000030030000}"/>
    <cellStyle name="アクセント 4 4" xfId="796" xr:uid="{00000000-0005-0000-0000-000031030000}"/>
    <cellStyle name="アクセント 4 5" xfId="797" xr:uid="{00000000-0005-0000-0000-000032030000}"/>
    <cellStyle name="アクセント 4 6" xfId="798" xr:uid="{00000000-0005-0000-0000-000033030000}"/>
    <cellStyle name="アクセント 4 7" xfId="799" xr:uid="{00000000-0005-0000-0000-000034030000}"/>
    <cellStyle name="アクセント 4 8" xfId="800" xr:uid="{00000000-0005-0000-0000-000035030000}"/>
    <cellStyle name="アクセント 4 9" xfId="801" xr:uid="{00000000-0005-0000-0000-000036030000}"/>
    <cellStyle name="アクセント 5" xfId="802" builtinId="45" customBuiltin="1"/>
    <cellStyle name="アクセント 5 10" xfId="803" xr:uid="{00000000-0005-0000-0000-000038030000}"/>
    <cellStyle name="アクセント 5 11" xfId="804" xr:uid="{00000000-0005-0000-0000-000039030000}"/>
    <cellStyle name="アクセント 5 12" xfId="805" xr:uid="{00000000-0005-0000-0000-00003A030000}"/>
    <cellStyle name="アクセント 5 13" xfId="806" xr:uid="{00000000-0005-0000-0000-00003B030000}"/>
    <cellStyle name="アクセント 5 14" xfId="807" xr:uid="{00000000-0005-0000-0000-00003C030000}"/>
    <cellStyle name="アクセント 5 15" xfId="808" xr:uid="{00000000-0005-0000-0000-00003D030000}"/>
    <cellStyle name="アクセント 5 16" xfId="809" xr:uid="{00000000-0005-0000-0000-00003E030000}"/>
    <cellStyle name="アクセント 5 17" xfId="810" xr:uid="{00000000-0005-0000-0000-00003F030000}"/>
    <cellStyle name="アクセント 5 18" xfId="811" xr:uid="{00000000-0005-0000-0000-000040030000}"/>
    <cellStyle name="アクセント 5 19" xfId="812" xr:uid="{00000000-0005-0000-0000-000041030000}"/>
    <cellStyle name="アクセント 5 2" xfId="813" xr:uid="{00000000-0005-0000-0000-000042030000}"/>
    <cellStyle name="アクセント 5 2 10" xfId="814" xr:uid="{00000000-0005-0000-0000-000043030000}"/>
    <cellStyle name="アクセント 5 2 11" xfId="815" xr:uid="{00000000-0005-0000-0000-000044030000}"/>
    <cellStyle name="アクセント 5 2 2" xfId="816" xr:uid="{00000000-0005-0000-0000-000045030000}"/>
    <cellStyle name="アクセント 5 2 3" xfId="817" xr:uid="{00000000-0005-0000-0000-000046030000}"/>
    <cellStyle name="アクセント 5 2 4" xfId="818" xr:uid="{00000000-0005-0000-0000-000047030000}"/>
    <cellStyle name="アクセント 5 2 5" xfId="819" xr:uid="{00000000-0005-0000-0000-000048030000}"/>
    <cellStyle name="アクセント 5 2 6" xfId="820" xr:uid="{00000000-0005-0000-0000-000049030000}"/>
    <cellStyle name="アクセント 5 2 7" xfId="821" xr:uid="{00000000-0005-0000-0000-00004A030000}"/>
    <cellStyle name="アクセント 5 2 8" xfId="822" xr:uid="{00000000-0005-0000-0000-00004B030000}"/>
    <cellStyle name="アクセント 5 2 9" xfId="823" xr:uid="{00000000-0005-0000-0000-00004C030000}"/>
    <cellStyle name="アクセント 5 2_21.11.02.　リビングプロシード田端様　【KDDI新規エリア　仙台市】配布エリア_ (3)" xfId="824" xr:uid="{00000000-0005-0000-0000-00004D030000}"/>
    <cellStyle name="アクセント 5 20" xfId="825" xr:uid="{00000000-0005-0000-0000-00004E030000}"/>
    <cellStyle name="アクセント 5 21" xfId="826" xr:uid="{00000000-0005-0000-0000-00004F030000}"/>
    <cellStyle name="アクセント 5 22" xfId="827" xr:uid="{00000000-0005-0000-0000-000050030000}"/>
    <cellStyle name="アクセント 5 23" xfId="828" xr:uid="{00000000-0005-0000-0000-000051030000}"/>
    <cellStyle name="アクセント 5 24" xfId="829" xr:uid="{00000000-0005-0000-0000-000052030000}"/>
    <cellStyle name="アクセント 5 25" xfId="830" xr:uid="{00000000-0005-0000-0000-000053030000}"/>
    <cellStyle name="アクセント 5 26" xfId="1840" xr:uid="{00000000-0005-0000-0000-000054030000}"/>
    <cellStyle name="アクセント 5 3" xfId="831" xr:uid="{00000000-0005-0000-0000-000055030000}"/>
    <cellStyle name="アクセント 5 4" xfId="832" xr:uid="{00000000-0005-0000-0000-000056030000}"/>
    <cellStyle name="アクセント 5 5" xfId="833" xr:uid="{00000000-0005-0000-0000-000057030000}"/>
    <cellStyle name="アクセント 5 6" xfId="834" xr:uid="{00000000-0005-0000-0000-000058030000}"/>
    <cellStyle name="アクセント 5 7" xfId="835" xr:uid="{00000000-0005-0000-0000-000059030000}"/>
    <cellStyle name="アクセント 5 8" xfId="836" xr:uid="{00000000-0005-0000-0000-00005A030000}"/>
    <cellStyle name="アクセント 5 9" xfId="837" xr:uid="{00000000-0005-0000-0000-00005B030000}"/>
    <cellStyle name="アクセント 6" xfId="838" builtinId="49" customBuiltin="1"/>
    <cellStyle name="アクセント 6 10" xfId="839" xr:uid="{00000000-0005-0000-0000-00005D030000}"/>
    <cellStyle name="アクセント 6 11" xfId="840" xr:uid="{00000000-0005-0000-0000-00005E030000}"/>
    <cellStyle name="アクセント 6 12" xfId="841" xr:uid="{00000000-0005-0000-0000-00005F030000}"/>
    <cellStyle name="アクセント 6 13" xfId="842" xr:uid="{00000000-0005-0000-0000-000060030000}"/>
    <cellStyle name="アクセント 6 14" xfId="843" xr:uid="{00000000-0005-0000-0000-000061030000}"/>
    <cellStyle name="アクセント 6 15" xfId="844" xr:uid="{00000000-0005-0000-0000-000062030000}"/>
    <cellStyle name="アクセント 6 16" xfId="845" xr:uid="{00000000-0005-0000-0000-000063030000}"/>
    <cellStyle name="アクセント 6 17" xfId="846" xr:uid="{00000000-0005-0000-0000-000064030000}"/>
    <cellStyle name="アクセント 6 18" xfId="847" xr:uid="{00000000-0005-0000-0000-000065030000}"/>
    <cellStyle name="アクセント 6 19" xfId="848" xr:uid="{00000000-0005-0000-0000-000066030000}"/>
    <cellStyle name="アクセント 6 2" xfId="849" xr:uid="{00000000-0005-0000-0000-000067030000}"/>
    <cellStyle name="アクセント 6 2 10" xfId="850" xr:uid="{00000000-0005-0000-0000-000068030000}"/>
    <cellStyle name="アクセント 6 2 11" xfId="851" xr:uid="{00000000-0005-0000-0000-000069030000}"/>
    <cellStyle name="アクセント 6 2 2" xfId="852" xr:uid="{00000000-0005-0000-0000-00006A030000}"/>
    <cellStyle name="アクセント 6 2 3" xfId="853" xr:uid="{00000000-0005-0000-0000-00006B030000}"/>
    <cellStyle name="アクセント 6 2 4" xfId="854" xr:uid="{00000000-0005-0000-0000-00006C030000}"/>
    <cellStyle name="アクセント 6 2 5" xfId="855" xr:uid="{00000000-0005-0000-0000-00006D030000}"/>
    <cellStyle name="アクセント 6 2 6" xfId="856" xr:uid="{00000000-0005-0000-0000-00006E030000}"/>
    <cellStyle name="アクセント 6 2 7" xfId="857" xr:uid="{00000000-0005-0000-0000-00006F030000}"/>
    <cellStyle name="アクセント 6 2 8" xfId="858" xr:uid="{00000000-0005-0000-0000-000070030000}"/>
    <cellStyle name="アクセント 6 2 9" xfId="859" xr:uid="{00000000-0005-0000-0000-000071030000}"/>
    <cellStyle name="アクセント 6 2_21.11.02.　リビングプロシード田端様　【KDDI新規エリア　仙台市】配布エリア_ (3)" xfId="860" xr:uid="{00000000-0005-0000-0000-000072030000}"/>
    <cellStyle name="アクセント 6 20" xfId="861" xr:uid="{00000000-0005-0000-0000-000073030000}"/>
    <cellStyle name="アクセント 6 21" xfId="862" xr:uid="{00000000-0005-0000-0000-000074030000}"/>
    <cellStyle name="アクセント 6 22" xfId="863" xr:uid="{00000000-0005-0000-0000-000075030000}"/>
    <cellStyle name="アクセント 6 23" xfId="864" xr:uid="{00000000-0005-0000-0000-000076030000}"/>
    <cellStyle name="アクセント 6 24" xfId="865" xr:uid="{00000000-0005-0000-0000-000077030000}"/>
    <cellStyle name="アクセント 6 25" xfId="866" xr:uid="{00000000-0005-0000-0000-000078030000}"/>
    <cellStyle name="アクセント 6 26" xfId="1841" xr:uid="{00000000-0005-0000-0000-000079030000}"/>
    <cellStyle name="アクセント 6 3" xfId="867" xr:uid="{00000000-0005-0000-0000-00007A030000}"/>
    <cellStyle name="アクセント 6 4" xfId="868" xr:uid="{00000000-0005-0000-0000-00007B030000}"/>
    <cellStyle name="アクセント 6 5" xfId="869" xr:uid="{00000000-0005-0000-0000-00007C030000}"/>
    <cellStyle name="アクセント 6 6" xfId="870" xr:uid="{00000000-0005-0000-0000-00007D030000}"/>
    <cellStyle name="アクセント 6 7" xfId="871" xr:uid="{00000000-0005-0000-0000-00007E030000}"/>
    <cellStyle name="アクセント 6 8" xfId="872" xr:uid="{00000000-0005-0000-0000-00007F030000}"/>
    <cellStyle name="アクセント 6 9" xfId="873" xr:uid="{00000000-0005-0000-0000-000080030000}"/>
    <cellStyle name="スタイル 1" xfId="874" xr:uid="{00000000-0005-0000-0000-000081030000}"/>
    <cellStyle name="タイトル" xfId="875" builtinId="15" customBuiltin="1"/>
    <cellStyle name="タイトル 10" xfId="876" xr:uid="{00000000-0005-0000-0000-000083030000}"/>
    <cellStyle name="タイトル 11" xfId="877" xr:uid="{00000000-0005-0000-0000-000084030000}"/>
    <cellStyle name="タイトル 12" xfId="878" xr:uid="{00000000-0005-0000-0000-000085030000}"/>
    <cellStyle name="タイトル 13" xfId="879" xr:uid="{00000000-0005-0000-0000-000086030000}"/>
    <cellStyle name="タイトル 14" xfId="880" xr:uid="{00000000-0005-0000-0000-000087030000}"/>
    <cellStyle name="タイトル 15" xfId="881" xr:uid="{00000000-0005-0000-0000-000088030000}"/>
    <cellStyle name="タイトル 16" xfId="882" xr:uid="{00000000-0005-0000-0000-000089030000}"/>
    <cellStyle name="タイトル 17" xfId="883" xr:uid="{00000000-0005-0000-0000-00008A030000}"/>
    <cellStyle name="タイトル 18" xfId="884" xr:uid="{00000000-0005-0000-0000-00008B030000}"/>
    <cellStyle name="タイトル 19" xfId="885" xr:uid="{00000000-0005-0000-0000-00008C030000}"/>
    <cellStyle name="タイトル 2" xfId="886" xr:uid="{00000000-0005-0000-0000-00008D030000}"/>
    <cellStyle name="タイトル 2 10" xfId="887" xr:uid="{00000000-0005-0000-0000-00008E030000}"/>
    <cellStyle name="タイトル 2 11" xfId="888" xr:uid="{00000000-0005-0000-0000-00008F030000}"/>
    <cellStyle name="タイトル 2 2" xfId="889" xr:uid="{00000000-0005-0000-0000-000090030000}"/>
    <cellStyle name="タイトル 2 3" xfId="890" xr:uid="{00000000-0005-0000-0000-000091030000}"/>
    <cellStyle name="タイトル 2 4" xfId="891" xr:uid="{00000000-0005-0000-0000-000092030000}"/>
    <cellStyle name="タイトル 2 5" xfId="892" xr:uid="{00000000-0005-0000-0000-000093030000}"/>
    <cellStyle name="タイトル 2 6" xfId="893" xr:uid="{00000000-0005-0000-0000-000094030000}"/>
    <cellStyle name="タイトル 2 7" xfId="894" xr:uid="{00000000-0005-0000-0000-000095030000}"/>
    <cellStyle name="タイトル 2 8" xfId="895" xr:uid="{00000000-0005-0000-0000-000096030000}"/>
    <cellStyle name="タイトル 2 9" xfId="896" xr:uid="{00000000-0005-0000-0000-000097030000}"/>
    <cellStyle name="タイトル 2_21.11.02.　リビングプロシード田端様　【KDDI新規エリア　仙台市】配布エリア_ (3)" xfId="897" xr:uid="{00000000-0005-0000-0000-000098030000}"/>
    <cellStyle name="タイトル 20" xfId="898" xr:uid="{00000000-0005-0000-0000-000099030000}"/>
    <cellStyle name="タイトル 21" xfId="899" xr:uid="{00000000-0005-0000-0000-00009A030000}"/>
    <cellStyle name="タイトル 22" xfId="900" xr:uid="{00000000-0005-0000-0000-00009B030000}"/>
    <cellStyle name="タイトル 23" xfId="901" xr:uid="{00000000-0005-0000-0000-00009C030000}"/>
    <cellStyle name="タイトル 24" xfId="902" xr:uid="{00000000-0005-0000-0000-00009D030000}"/>
    <cellStyle name="タイトル 25" xfId="903" xr:uid="{00000000-0005-0000-0000-00009E030000}"/>
    <cellStyle name="タイトル 26" xfId="1842" xr:uid="{00000000-0005-0000-0000-00009F030000}"/>
    <cellStyle name="タイトル 3" xfId="904" xr:uid="{00000000-0005-0000-0000-0000A0030000}"/>
    <cellStyle name="タイトル 4" xfId="905" xr:uid="{00000000-0005-0000-0000-0000A1030000}"/>
    <cellStyle name="タイトル 5" xfId="906" xr:uid="{00000000-0005-0000-0000-0000A2030000}"/>
    <cellStyle name="タイトル 6" xfId="907" xr:uid="{00000000-0005-0000-0000-0000A3030000}"/>
    <cellStyle name="タイトル 7" xfId="908" xr:uid="{00000000-0005-0000-0000-0000A4030000}"/>
    <cellStyle name="タイトル 8" xfId="909" xr:uid="{00000000-0005-0000-0000-0000A5030000}"/>
    <cellStyle name="タイトル 9" xfId="910" xr:uid="{00000000-0005-0000-0000-0000A6030000}"/>
    <cellStyle name="チェック セル" xfId="911" builtinId="23" customBuiltin="1"/>
    <cellStyle name="チェック セル 10" xfId="912" xr:uid="{00000000-0005-0000-0000-0000A8030000}"/>
    <cellStyle name="チェック セル 11" xfId="913" xr:uid="{00000000-0005-0000-0000-0000A9030000}"/>
    <cellStyle name="チェック セル 12" xfId="914" xr:uid="{00000000-0005-0000-0000-0000AA030000}"/>
    <cellStyle name="チェック セル 13" xfId="915" xr:uid="{00000000-0005-0000-0000-0000AB030000}"/>
    <cellStyle name="チェック セル 14" xfId="916" xr:uid="{00000000-0005-0000-0000-0000AC030000}"/>
    <cellStyle name="チェック セル 15" xfId="917" xr:uid="{00000000-0005-0000-0000-0000AD030000}"/>
    <cellStyle name="チェック セル 16" xfId="918" xr:uid="{00000000-0005-0000-0000-0000AE030000}"/>
    <cellStyle name="チェック セル 17" xfId="919" xr:uid="{00000000-0005-0000-0000-0000AF030000}"/>
    <cellStyle name="チェック セル 18" xfId="920" xr:uid="{00000000-0005-0000-0000-0000B0030000}"/>
    <cellStyle name="チェック セル 19" xfId="921" xr:uid="{00000000-0005-0000-0000-0000B1030000}"/>
    <cellStyle name="チェック セル 2" xfId="922" xr:uid="{00000000-0005-0000-0000-0000B2030000}"/>
    <cellStyle name="チェック セル 2 10" xfId="923" xr:uid="{00000000-0005-0000-0000-0000B3030000}"/>
    <cellStyle name="チェック セル 2 11" xfId="924" xr:uid="{00000000-0005-0000-0000-0000B4030000}"/>
    <cellStyle name="チェック セル 2 2" xfId="925" xr:uid="{00000000-0005-0000-0000-0000B5030000}"/>
    <cellStyle name="チェック セル 2 3" xfId="926" xr:uid="{00000000-0005-0000-0000-0000B6030000}"/>
    <cellStyle name="チェック セル 2 4" xfId="927" xr:uid="{00000000-0005-0000-0000-0000B7030000}"/>
    <cellStyle name="チェック セル 2 5" xfId="928" xr:uid="{00000000-0005-0000-0000-0000B8030000}"/>
    <cellStyle name="チェック セル 2 6" xfId="929" xr:uid="{00000000-0005-0000-0000-0000B9030000}"/>
    <cellStyle name="チェック セル 2 7" xfId="930" xr:uid="{00000000-0005-0000-0000-0000BA030000}"/>
    <cellStyle name="チェック セル 2 8" xfId="931" xr:uid="{00000000-0005-0000-0000-0000BB030000}"/>
    <cellStyle name="チェック セル 2 9" xfId="932" xr:uid="{00000000-0005-0000-0000-0000BC030000}"/>
    <cellStyle name="チェック セル 2_21.11.02.　リビングプロシード田端様　【KDDI新規エリア　仙台市】配布エリア_ (3)" xfId="933" xr:uid="{00000000-0005-0000-0000-0000BD030000}"/>
    <cellStyle name="チェック セル 20" xfId="934" xr:uid="{00000000-0005-0000-0000-0000BE030000}"/>
    <cellStyle name="チェック セル 21" xfId="935" xr:uid="{00000000-0005-0000-0000-0000BF030000}"/>
    <cellStyle name="チェック セル 22" xfId="936" xr:uid="{00000000-0005-0000-0000-0000C0030000}"/>
    <cellStyle name="チェック セル 23" xfId="937" xr:uid="{00000000-0005-0000-0000-0000C1030000}"/>
    <cellStyle name="チェック セル 24" xfId="938" xr:uid="{00000000-0005-0000-0000-0000C2030000}"/>
    <cellStyle name="チェック セル 25" xfId="939" xr:uid="{00000000-0005-0000-0000-0000C3030000}"/>
    <cellStyle name="チェック セル 26" xfId="1843" xr:uid="{00000000-0005-0000-0000-0000C4030000}"/>
    <cellStyle name="チェック セル 3" xfId="940" xr:uid="{00000000-0005-0000-0000-0000C5030000}"/>
    <cellStyle name="チェック セル 4" xfId="941" xr:uid="{00000000-0005-0000-0000-0000C6030000}"/>
    <cellStyle name="チェック セル 5" xfId="942" xr:uid="{00000000-0005-0000-0000-0000C7030000}"/>
    <cellStyle name="チェック セル 6" xfId="943" xr:uid="{00000000-0005-0000-0000-0000C8030000}"/>
    <cellStyle name="チェック セル 7" xfId="944" xr:uid="{00000000-0005-0000-0000-0000C9030000}"/>
    <cellStyle name="チェック セル 8" xfId="945" xr:uid="{00000000-0005-0000-0000-0000CA030000}"/>
    <cellStyle name="チェック セル 9" xfId="946" xr:uid="{00000000-0005-0000-0000-0000CB030000}"/>
    <cellStyle name="どちらでもない" xfId="947" builtinId="28" customBuiltin="1"/>
    <cellStyle name="どちらでもない 10" xfId="948" xr:uid="{00000000-0005-0000-0000-0000CD030000}"/>
    <cellStyle name="どちらでもない 11" xfId="949" xr:uid="{00000000-0005-0000-0000-0000CE030000}"/>
    <cellStyle name="どちらでもない 12" xfId="950" xr:uid="{00000000-0005-0000-0000-0000CF030000}"/>
    <cellStyle name="どちらでもない 13" xfId="951" xr:uid="{00000000-0005-0000-0000-0000D0030000}"/>
    <cellStyle name="どちらでもない 14" xfId="952" xr:uid="{00000000-0005-0000-0000-0000D1030000}"/>
    <cellStyle name="どちらでもない 15" xfId="953" xr:uid="{00000000-0005-0000-0000-0000D2030000}"/>
    <cellStyle name="どちらでもない 16" xfId="954" xr:uid="{00000000-0005-0000-0000-0000D3030000}"/>
    <cellStyle name="どちらでもない 17" xfId="955" xr:uid="{00000000-0005-0000-0000-0000D4030000}"/>
    <cellStyle name="どちらでもない 18" xfId="956" xr:uid="{00000000-0005-0000-0000-0000D5030000}"/>
    <cellStyle name="どちらでもない 19" xfId="957" xr:uid="{00000000-0005-0000-0000-0000D6030000}"/>
    <cellStyle name="どちらでもない 2" xfId="958" xr:uid="{00000000-0005-0000-0000-0000D7030000}"/>
    <cellStyle name="どちらでもない 2 10" xfId="959" xr:uid="{00000000-0005-0000-0000-0000D8030000}"/>
    <cellStyle name="どちらでもない 2 11" xfId="960" xr:uid="{00000000-0005-0000-0000-0000D9030000}"/>
    <cellStyle name="どちらでもない 2 2" xfId="961" xr:uid="{00000000-0005-0000-0000-0000DA030000}"/>
    <cellStyle name="どちらでもない 2 3" xfId="962" xr:uid="{00000000-0005-0000-0000-0000DB030000}"/>
    <cellStyle name="どちらでもない 2 4" xfId="963" xr:uid="{00000000-0005-0000-0000-0000DC030000}"/>
    <cellStyle name="どちらでもない 2 5" xfId="964" xr:uid="{00000000-0005-0000-0000-0000DD030000}"/>
    <cellStyle name="どちらでもない 2 6" xfId="965" xr:uid="{00000000-0005-0000-0000-0000DE030000}"/>
    <cellStyle name="どちらでもない 2 7" xfId="966" xr:uid="{00000000-0005-0000-0000-0000DF030000}"/>
    <cellStyle name="どちらでもない 2 8" xfId="967" xr:uid="{00000000-0005-0000-0000-0000E0030000}"/>
    <cellStyle name="どちらでもない 2 9" xfId="968" xr:uid="{00000000-0005-0000-0000-0000E1030000}"/>
    <cellStyle name="どちらでもない 2_21.11.02.　リビングプロシード田端様　【KDDI新規エリア　仙台市】配布エリア_ (3)" xfId="969" xr:uid="{00000000-0005-0000-0000-0000E2030000}"/>
    <cellStyle name="どちらでもない 20" xfId="970" xr:uid="{00000000-0005-0000-0000-0000E3030000}"/>
    <cellStyle name="どちらでもない 21" xfId="971" xr:uid="{00000000-0005-0000-0000-0000E4030000}"/>
    <cellStyle name="どちらでもない 22" xfId="972" xr:uid="{00000000-0005-0000-0000-0000E5030000}"/>
    <cellStyle name="どちらでもない 23" xfId="973" xr:uid="{00000000-0005-0000-0000-0000E6030000}"/>
    <cellStyle name="どちらでもない 24" xfId="974" xr:uid="{00000000-0005-0000-0000-0000E7030000}"/>
    <cellStyle name="どちらでもない 25" xfId="975" xr:uid="{00000000-0005-0000-0000-0000E8030000}"/>
    <cellStyle name="どちらでもない 26" xfId="1844" xr:uid="{00000000-0005-0000-0000-0000E9030000}"/>
    <cellStyle name="どちらでもない 3" xfId="976" xr:uid="{00000000-0005-0000-0000-0000EA030000}"/>
    <cellStyle name="どちらでもない 4" xfId="977" xr:uid="{00000000-0005-0000-0000-0000EB030000}"/>
    <cellStyle name="どちらでもない 5" xfId="978" xr:uid="{00000000-0005-0000-0000-0000EC030000}"/>
    <cellStyle name="どちらでもない 6" xfId="979" xr:uid="{00000000-0005-0000-0000-0000ED030000}"/>
    <cellStyle name="どちらでもない 7" xfId="980" xr:uid="{00000000-0005-0000-0000-0000EE030000}"/>
    <cellStyle name="どちらでもない 8" xfId="981" xr:uid="{00000000-0005-0000-0000-0000EF030000}"/>
    <cellStyle name="どちらでもない 9" xfId="982" xr:uid="{00000000-0005-0000-0000-0000F0030000}"/>
    <cellStyle name="ハイパーリンク" xfId="1565" builtinId="8" hidden="1"/>
    <cellStyle name="ハイパーリンク" xfId="1567" builtinId="8" hidden="1"/>
    <cellStyle name="ハイパーリンク" xfId="1569" builtinId="8" hidden="1"/>
    <cellStyle name="ハイパーリンク" xfId="1571" builtinId="8" hidden="1"/>
    <cellStyle name="ハイパーリンク" xfId="1573" builtinId="8" hidden="1"/>
    <cellStyle name="ハイパーリンク" xfId="1575" builtinId="8" hidden="1"/>
    <cellStyle name="ハイパーリンク" xfId="1577" builtinId="8" hidden="1"/>
    <cellStyle name="ハイパーリンク" xfId="1579" builtinId="8" hidden="1"/>
    <cellStyle name="ハイパーリンク" xfId="1581" builtinId="8" hidden="1"/>
    <cellStyle name="ハイパーリンク" xfId="1583" builtinId="8" hidden="1"/>
    <cellStyle name="ハイパーリンク" xfId="1585" builtinId="8" hidden="1"/>
    <cellStyle name="ハイパーリンク" xfId="1587" builtinId="8" hidden="1"/>
    <cellStyle name="ハイパーリンク" xfId="1589" builtinId="8" hidden="1"/>
    <cellStyle name="ハイパーリンク" xfId="1591" builtinId="8" hidden="1"/>
    <cellStyle name="ハイパーリンク" xfId="1593" builtinId="8" hidden="1"/>
    <cellStyle name="ハイパーリンク" xfId="1595" builtinId="8" hidden="1"/>
    <cellStyle name="ハイパーリンク" xfId="1597" builtinId="8" hidden="1"/>
    <cellStyle name="ハイパーリンク" xfId="1599" builtinId="8" hidden="1"/>
    <cellStyle name="ハイパーリンク" xfId="1601" builtinId="8" hidden="1"/>
    <cellStyle name="ハイパーリンク" xfId="1603" builtinId="8" hidden="1"/>
    <cellStyle name="ハイパーリンク" xfId="1605" builtinId="8" hidden="1"/>
    <cellStyle name="ハイパーリンク" xfId="1607" builtinId="8" hidden="1"/>
    <cellStyle name="ハイパーリンク" xfId="1609" builtinId="8" hidden="1"/>
    <cellStyle name="ハイパーリンク" xfId="1611" builtinId="8" hidden="1"/>
    <cellStyle name="ハイパーリンク" xfId="1613" builtinId="8" hidden="1"/>
    <cellStyle name="ハイパーリンク" xfId="1615" builtinId="8" hidden="1"/>
    <cellStyle name="ハイパーリンク" xfId="1617" builtinId="8" hidden="1"/>
    <cellStyle name="ハイパーリンク" xfId="1619" builtinId="8" hidden="1"/>
    <cellStyle name="ハイパーリンク" xfId="1621" builtinId="8" hidden="1"/>
    <cellStyle name="ハイパーリンク" xfId="1623" builtinId="8" hidden="1"/>
    <cellStyle name="ハイパーリンク" xfId="1625" builtinId="8" hidden="1"/>
    <cellStyle name="ハイパーリンク" xfId="1627" builtinId="8" hidden="1"/>
    <cellStyle name="ハイパーリンク" xfId="1629" builtinId="8" hidden="1"/>
    <cellStyle name="ハイパーリンク" xfId="1631" builtinId="8" hidden="1"/>
    <cellStyle name="ハイパーリンク" xfId="1633" builtinId="8" hidden="1"/>
    <cellStyle name="ハイパーリンク" xfId="1635" builtinId="8" hidden="1"/>
    <cellStyle name="ハイパーリンク" xfId="1637" builtinId="8" hidden="1"/>
    <cellStyle name="ハイパーリンク" xfId="1639" builtinId="8" hidden="1"/>
    <cellStyle name="ハイパーリンク" xfId="1641" builtinId="8" hidden="1"/>
    <cellStyle name="ハイパーリンク" xfId="1643" builtinId="8" hidden="1"/>
    <cellStyle name="ハイパーリンク" xfId="1645" builtinId="8" hidden="1"/>
    <cellStyle name="ハイパーリンク" xfId="1647" builtinId="8" hidden="1"/>
    <cellStyle name="ハイパーリンク" xfId="1649" builtinId="8" hidden="1"/>
    <cellStyle name="ハイパーリンク" xfId="1651" builtinId="8" hidden="1"/>
    <cellStyle name="ハイパーリンク" xfId="1653" builtinId="8" hidden="1"/>
    <cellStyle name="ハイパーリンク" xfId="1655" builtinId="8" hidden="1"/>
    <cellStyle name="ハイパーリンク" xfId="1657" builtinId="8" hidden="1"/>
    <cellStyle name="ハイパーリンク" xfId="1659" builtinId="8" hidden="1"/>
    <cellStyle name="ハイパーリンク" xfId="1661" builtinId="8" hidden="1"/>
    <cellStyle name="ハイパーリンク" xfId="1663" builtinId="8" hidden="1"/>
    <cellStyle name="ハイパーリンク" xfId="1665" builtinId="8" hidden="1"/>
    <cellStyle name="ハイパーリンク" xfId="1667" builtinId="8" hidden="1"/>
    <cellStyle name="ハイパーリンク" xfId="1669" builtinId="8" hidden="1"/>
    <cellStyle name="ハイパーリンク" xfId="1671" builtinId="8" hidden="1"/>
    <cellStyle name="ハイパーリンク" xfId="1673" builtinId="8" hidden="1"/>
    <cellStyle name="ハイパーリンク" xfId="1675" builtinId="8" hidden="1"/>
    <cellStyle name="ハイパーリンク" xfId="1677" builtinId="8" hidden="1"/>
    <cellStyle name="ハイパーリンク" xfId="1679" builtinId="8" hidden="1"/>
    <cellStyle name="ハイパーリンク" xfId="1681" builtinId="8" hidden="1"/>
    <cellStyle name="ハイパーリンク" xfId="1683" builtinId="8" hidden="1"/>
    <cellStyle name="ハイパーリンク" xfId="1685" builtinId="8" hidden="1"/>
    <cellStyle name="ハイパーリンク" xfId="1694" builtinId="8" hidden="1"/>
    <cellStyle name="ハイパーリンク" xfId="1696" builtinId="8" hidden="1"/>
    <cellStyle name="ハイパーリンク" xfId="1698" builtinId="8" hidden="1"/>
    <cellStyle name="ハイパーリンク" xfId="1700" builtinId="8" hidden="1"/>
    <cellStyle name="ハイパーリンク" xfId="1702" builtinId="8" hidden="1"/>
    <cellStyle name="ハイパーリンク" xfId="1704" builtinId="8" hidden="1"/>
    <cellStyle name="ハイパーリンク" xfId="1706" builtinId="8" hidden="1"/>
    <cellStyle name="ハイパーリンク" xfId="1708" builtinId="8" hidden="1"/>
    <cellStyle name="ハイパーリンク" xfId="1710" builtinId="8" hidden="1"/>
    <cellStyle name="ハイパーリンク" xfId="1712" builtinId="8" hidden="1"/>
    <cellStyle name="ハイパーリンク" xfId="1714" builtinId="8" hidden="1"/>
    <cellStyle name="ハイパーリンク" xfId="1716" builtinId="8" hidden="1"/>
    <cellStyle name="ハイパーリンク" xfId="1718" builtinId="8" hidden="1"/>
    <cellStyle name="ハイパーリンク" xfId="1720" builtinId="8" hidden="1"/>
    <cellStyle name="ハイパーリンク" xfId="1722" builtinId="8" hidden="1"/>
    <cellStyle name="ハイパーリンク" xfId="1724" builtinId="8" hidden="1"/>
    <cellStyle name="ハイパーリンク" xfId="1726" builtinId="8" hidden="1"/>
    <cellStyle name="ハイパーリンク" xfId="1728" builtinId="8" hidden="1"/>
    <cellStyle name="ハイパーリンク" xfId="1730" builtinId="8" hidden="1"/>
    <cellStyle name="ハイパーリンク" xfId="1732" builtinId="8" hidden="1"/>
    <cellStyle name="ハイパーリンク" xfId="1734" builtinId="8" hidden="1"/>
    <cellStyle name="ハイパーリンク" xfId="1736" builtinId="8" hidden="1"/>
    <cellStyle name="ハイパーリンク" xfId="1738" builtinId="8" hidden="1"/>
    <cellStyle name="ハイパーリンク" xfId="1740" builtinId="8" hidden="1"/>
    <cellStyle name="ハイパーリンク" xfId="1742" builtinId="8" hidden="1"/>
    <cellStyle name="メモ" xfId="983" builtinId="10" customBuiltin="1"/>
    <cellStyle name="メモ 10" xfId="984" xr:uid="{00000000-0005-0000-0000-000048040000}"/>
    <cellStyle name="メモ 10 2" xfId="1896" xr:uid="{00000000-0005-0000-0000-000049040000}"/>
    <cellStyle name="メモ 11" xfId="985" xr:uid="{00000000-0005-0000-0000-00004A040000}"/>
    <cellStyle name="メモ 11 2" xfId="1897" xr:uid="{00000000-0005-0000-0000-00004B040000}"/>
    <cellStyle name="メモ 12" xfId="986" xr:uid="{00000000-0005-0000-0000-00004C040000}"/>
    <cellStyle name="メモ 12 2" xfId="1898" xr:uid="{00000000-0005-0000-0000-00004D040000}"/>
    <cellStyle name="メモ 13" xfId="987" xr:uid="{00000000-0005-0000-0000-00004E040000}"/>
    <cellStyle name="メモ 13 2" xfId="1899" xr:uid="{00000000-0005-0000-0000-00004F040000}"/>
    <cellStyle name="メモ 14" xfId="988" xr:uid="{00000000-0005-0000-0000-000050040000}"/>
    <cellStyle name="メモ 14 2" xfId="1900" xr:uid="{00000000-0005-0000-0000-000051040000}"/>
    <cellStyle name="メモ 15" xfId="989" xr:uid="{00000000-0005-0000-0000-000052040000}"/>
    <cellStyle name="メモ 15 2" xfId="1901" xr:uid="{00000000-0005-0000-0000-000053040000}"/>
    <cellStyle name="メモ 16" xfId="990" xr:uid="{00000000-0005-0000-0000-000054040000}"/>
    <cellStyle name="メモ 16 2" xfId="1902" xr:uid="{00000000-0005-0000-0000-000055040000}"/>
    <cellStyle name="メモ 17" xfId="991" xr:uid="{00000000-0005-0000-0000-000056040000}"/>
    <cellStyle name="メモ 17 2" xfId="1903" xr:uid="{00000000-0005-0000-0000-000057040000}"/>
    <cellStyle name="メモ 18" xfId="992" xr:uid="{00000000-0005-0000-0000-000058040000}"/>
    <cellStyle name="メモ 18 2" xfId="1904" xr:uid="{00000000-0005-0000-0000-000059040000}"/>
    <cellStyle name="メモ 19" xfId="993" xr:uid="{00000000-0005-0000-0000-00005A040000}"/>
    <cellStyle name="メモ 19 2" xfId="1905" xr:uid="{00000000-0005-0000-0000-00005B040000}"/>
    <cellStyle name="メモ 2" xfId="994" xr:uid="{00000000-0005-0000-0000-00005C040000}"/>
    <cellStyle name="メモ 2 10" xfId="995" xr:uid="{00000000-0005-0000-0000-00005D040000}"/>
    <cellStyle name="メモ 2 10 2" xfId="1907" xr:uid="{00000000-0005-0000-0000-00005E040000}"/>
    <cellStyle name="メモ 2 11" xfId="996" xr:uid="{00000000-0005-0000-0000-00005F040000}"/>
    <cellStyle name="メモ 2 11 2" xfId="1908" xr:uid="{00000000-0005-0000-0000-000060040000}"/>
    <cellStyle name="メモ 2 12" xfId="1906" xr:uid="{00000000-0005-0000-0000-000061040000}"/>
    <cellStyle name="メモ 2 2" xfId="997" xr:uid="{00000000-0005-0000-0000-000062040000}"/>
    <cellStyle name="メモ 2 2 2" xfId="1909" xr:uid="{00000000-0005-0000-0000-000063040000}"/>
    <cellStyle name="メモ 2 3" xfId="998" xr:uid="{00000000-0005-0000-0000-000064040000}"/>
    <cellStyle name="メモ 2 3 2" xfId="1910" xr:uid="{00000000-0005-0000-0000-000065040000}"/>
    <cellStyle name="メモ 2 4" xfId="999" xr:uid="{00000000-0005-0000-0000-000066040000}"/>
    <cellStyle name="メモ 2 4 2" xfId="1911" xr:uid="{00000000-0005-0000-0000-000067040000}"/>
    <cellStyle name="メモ 2 5" xfId="1000" xr:uid="{00000000-0005-0000-0000-000068040000}"/>
    <cellStyle name="メモ 2 5 2" xfId="1912" xr:uid="{00000000-0005-0000-0000-000069040000}"/>
    <cellStyle name="メモ 2 6" xfId="1001" xr:uid="{00000000-0005-0000-0000-00006A040000}"/>
    <cellStyle name="メモ 2 6 2" xfId="1913" xr:uid="{00000000-0005-0000-0000-00006B040000}"/>
    <cellStyle name="メモ 2 7" xfId="1002" xr:uid="{00000000-0005-0000-0000-00006C040000}"/>
    <cellStyle name="メモ 2 7 2" xfId="1914" xr:uid="{00000000-0005-0000-0000-00006D040000}"/>
    <cellStyle name="メモ 2 8" xfId="1003" xr:uid="{00000000-0005-0000-0000-00006E040000}"/>
    <cellStyle name="メモ 2 8 2" xfId="1915" xr:uid="{00000000-0005-0000-0000-00006F040000}"/>
    <cellStyle name="メモ 2 9" xfId="1004" xr:uid="{00000000-0005-0000-0000-000070040000}"/>
    <cellStyle name="メモ 2 9 2" xfId="1916" xr:uid="{00000000-0005-0000-0000-000071040000}"/>
    <cellStyle name="メモ 20" xfId="1005" xr:uid="{00000000-0005-0000-0000-000072040000}"/>
    <cellStyle name="メモ 20 2" xfId="1917" xr:uid="{00000000-0005-0000-0000-000073040000}"/>
    <cellStyle name="メモ 21" xfId="1006" xr:uid="{00000000-0005-0000-0000-000074040000}"/>
    <cellStyle name="メモ 21 2" xfId="1918" xr:uid="{00000000-0005-0000-0000-000075040000}"/>
    <cellStyle name="メモ 22" xfId="1007" xr:uid="{00000000-0005-0000-0000-000076040000}"/>
    <cellStyle name="メモ 22 2" xfId="1919" xr:uid="{00000000-0005-0000-0000-000077040000}"/>
    <cellStyle name="メモ 23" xfId="1008" xr:uid="{00000000-0005-0000-0000-000078040000}"/>
    <cellStyle name="メモ 23 2" xfId="1920" xr:uid="{00000000-0005-0000-0000-000079040000}"/>
    <cellStyle name="メモ 24" xfId="1009" xr:uid="{00000000-0005-0000-0000-00007A040000}"/>
    <cellStyle name="メモ 24 2" xfId="1921" xr:uid="{00000000-0005-0000-0000-00007B040000}"/>
    <cellStyle name="メモ 25" xfId="1010" xr:uid="{00000000-0005-0000-0000-00007C040000}"/>
    <cellStyle name="メモ 25 2" xfId="1922" xr:uid="{00000000-0005-0000-0000-00007D040000}"/>
    <cellStyle name="メモ 26" xfId="1845" xr:uid="{00000000-0005-0000-0000-00007E040000}"/>
    <cellStyle name="メモ 26 2" xfId="1895" xr:uid="{00000000-0005-0000-0000-00007F040000}"/>
    <cellStyle name="メモ 3" xfId="1011" xr:uid="{00000000-0005-0000-0000-000080040000}"/>
    <cellStyle name="メモ 3 2" xfId="1923" xr:uid="{00000000-0005-0000-0000-000081040000}"/>
    <cellStyle name="メモ 4" xfId="1012" xr:uid="{00000000-0005-0000-0000-000082040000}"/>
    <cellStyle name="メモ 4 2" xfId="1924" xr:uid="{00000000-0005-0000-0000-000083040000}"/>
    <cellStyle name="メモ 5" xfId="1013" xr:uid="{00000000-0005-0000-0000-000084040000}"/>
    <cellStyle name="メモ 5 2" xfId="1925" xr:uid="{00000000-0005-0000-0000-000085040000}"/>
    <cellStyle name="メモ 6" xfId="1014" xr:uid="{00000000-0005-0000-0000-000086040000}"/>
    <cellStyle name="メモ 6 2" xfId="1926" xr:uid="{00000000-0005-0000-0000-000087040000}"/>
    <cellStyle name="メモ 7" xfId="1015" xr:uid="{00000000-0005-0000-0000-000088040000}"/>
    <cellStyle name="メモ 7 2" xfId="1927" xr:uid="{00000000-0005-0000-0000-000089040000}"/>
    <cellStyle name="メモ 8" xfId="1016" xr:uid="{00000000-0005-0000-0000-00008A040000}"/>
    <cellStyle name="メモ 8 2" xfId="1928" xr:uid="{00000000-0005-0000-0000-00008B040000}"/>
    <cellStyle name="メモ 9" xfId="1017" xr:uid="{00000000-0005-0000-0000-00008C040000}"/>
    <cellStyle name="メモ 9 2" xfId="1929" xr:uid="{00000000-0005-0000-0000-00008D040000}"/>
    <cellStyle name="リンク セル" xfId="1018" builtinId="24" customBuiltin="1"/>
    <cellStyle name="リンク セル 10" xfId="1019" xr:uid="{00000000-0005-0000-0000-00008F040000}"/>
    <cellStyle name="リンク セル 10 2" xfId="1746" xr:uid="{00000000-0005-0000-0000-000090040000}"/>
    <cellStyle name="リンク セル 11" xfId="1020" xr:uid="{00000000-0005-0000-0000-000091040000}"/>
    <cellStyle name="リンク セル 11 2" xfId="1747" xr:uid="{00000000-0005-0000-0000-000092040000}"/>
    <cellStyle name="リンク セル 12" xfId="1021" xr:uid="{00000000-0005-0000-0000-000093040000}"/>
    <cellStyle name="リンク セル 12 2" xfId="1748" xr:uid="{00000000-0005-0000-0000-000094040000}"/>
    <cellStyle name="リンク セル 13" xfId="1022" xr:uid="{00000000-0005-0000-0000-000095040000}"/>
    <cellStyle name="リンク セル 13 2" xfId="1749" xr:uid="{00000000-0005-0000-0000-000096040000}"/>
    <cellStyle name="リンク セル 14" xfId="1023" xr:uid="{00000000-0005-0000-0000-000097040000}"/>
    <cellStyle name="リンク セル 14 2" xfId="1750" xr:uid="{00000000-0005-0000-0000-000098040000}"/>
    <cellStyle name="リンク セル 15" xfId="1024" xr:uid="{00000000-0005-0000-0000-000099040000}"/>
    <cellStyle name="リンク セル 15 2" xfId="1751" xr:uid="{00000000-0005-0000-0000-00009A040000}"/>
    <cellStyle name="リンク セル 16" xfId="1025" xr:uid="{00000000-0005-0000-0000-00009B040000}"/>
    <cellStyle name="リンク セル 16 2" xfId="1752" xr:uid="{00000000-0005-0000-0000-00009C040000}"/>
    <cellStyle name="リンク セル 17" xfId="1026" xr:uid="{00000000-0005-0000-0000-00009D040000}"/>
    <cellStyle name="リンク セル 17 2" xfId="1753" xr:uid="{00000000-0005-0000-0000-00009E040000}"/>
    <cellStyle name="リンク セル 18" xfId="1027" xr:uid="{00000000-0005-0000-0000-00009F040000}"/>
    <cellStyle name="リンク セル 18 2" xfId="1754" xr:uid="{00000000-0005-0000-0000-0000A0040000}"/>
    <cellStyle name="リンク セル 19" xfId="1028" xr:uid="{00000000-0005-0000-0000-0000A1040000}"/>
    <cellStyle name="リンク セル 19 2" xfId="1755" xr:uid="{00000000-0005-0000-0000-0000A2040000}"/>
    <cellStyle name="リンク セル 2" xfId="1029" xr:uid="{00000000-0005-0000-0000-0000A3040000}"/>
    <cellStyle name="リンク セル 2 10" xfId="1030" xr:uid="{00000000-0005-0000-0000-0000A4040000}"/>
    <cellStyle name="リンク セル 2 10 2" xfId="1757" xr:uid="{00000000-0005-0000-0000-0000A5040000}"/>
    <cellStyle name="リンク セル 2 11" xfId="1031" xr:uid="{00000000-0005-0000-0000-0000A6040000}"/>
    <cellStyle name="リンク セル 2 11 2" xfId="1758" xr:uid="{00000000-0005-0000-0000-0000A7040000}"/>
    <cellStyle name="リンク セル 2 12" xfId="1756" xr:uid="{00000000-0005-0000-0000-0000A8040000}"/>
    <cellStyle name="リンク セル 2 2" xfId="1032" xr:uid="{00000000-0005-0000-0000-0000A9040000}"/>
    <cellStyle name="リンク セル 2 2 2" xfId="1759" xr:uid="{00000000-0005-0000-0000-0000AA040000}"/>
    <cellStyle name="リンク セル 2 3" xfId="1033" xr:uid="{00000000-0005-0000-0000-0000AB040000}"/>
    <cellStyle name="リンク セル 2 3 2" xfId="1760" xr:uid="{00000000-0005-0000-0000-0000AC040000}"/>
    <cellStyle name="リンク セル 2 4" xfId="1034" xr:uid="{00000000-0005-0000-0000-0000AD040000}"/>
    <cellStyle name="リンク セル 2 4 2" xfId="1761" xr:uid="{00000000-0005-0000-0000-0000AE040000}"/>
    <cellStyle name="リンク セル 2 5" xfId="1035" xr:uid="{00000000-0005-0000-0000-0000AF040000}"/>
    <cellStyle name="リンク セル 2 5 2" xfId="1762" xr:uid="{00000000-0005-0000-0000-0000B0040000}"/>
    <cellStyle name="リンク セル 2 6" xfId="1036" xr:uid="{00000000-0005-0000-0000-0000B1040000}"/>
    <cellStyle name="リンク セル 2 6 2" xfId="1763" xr:uid="{00000000-0005-0000-0000-0000B2040000}"/>
    <cellStyle name="リンク セル 2 7" xfId="1037" xr:uid="{00000000-0005-0000-0000-0000B3040000}"/>
    <cellStyle name="リンク セル 2 7 2" xfId="1764" xr:uid="{00000000-0005-0000-0000-0000B4040000}"/>
    <cellStyle name="リンク セル 2 8" xfId="1038" xr:uid="{00000000-0005-0000-0000-0000B5040000}"/>
    <cellStyle name="リンク セル 2 8 2" xfId="1765" xr:uid="{00000000-0005-0000-0000-0000B6040000}"/>
    <cellStyle name="リンク セル 2 9" xfId="1039" xr:uid="{00000000-0005-0000-0000-0000B7040000}"/>
    <cellStyle name="リンク セル 2 9 2" xfId="1766" xr:uid="{00000000-0005-0000-0000-0000B8040000}"/>
    <cellStyle name="リンク セル 2_21.11.02.　リビングプロシード田端様　【KDDI新規エリア　仙台市】配布エリア_ (3)" xfId="1040" xr:uid="{00000000-0005-0000-0000-0000B9040000}"/>
    <cellStyle name="リンク セル 20" xfId="1041" xr:uid="{00000000-0005-0000-0000-0000BA040000}"/>
    <cellStyle name="リンク セル 20 2" xfId="1767" xr:uid="{00000000-0005-0000-0000-0000BB040000}"/>
    <cellStyle name="リンク セル 21" xfId="1042" xr:uid="{00000000-0005-0000-0000-0000BC040000}"/>
    <cellStyle name="リンク セル 21 2" xfId="1768" xr:uid="{00000000-0005-0000-0000-0000BD040000}"/>
    <cellStyle name="リンク セル 22" xfId="1043" xr:uid="{00000000-0005-0000-0000-0000BE040000}"/>
    <cellStyle name="リンク セル 22 2" xfId="1769" xr:uid="{00000000-0005-0000-0000-0000BF040000}"/>
    <cellStyle name="リンク セル 23" xfId="1044" xr:uid="{00000000-0005-0000-0000-0000C0040000}"/>
    <cellStyle name="リンク セル 23 2" xfId="1770" xr:uid="{00000000-0005-0000-0000-0000C1040000}"/>
    <cellStyle name="リンク セル 24" xfId="1045" xr:uid="{00000000-0005-0000-0000-0000C2040000}"/>
    <cellStyle name="リンク セル 24 2" xfId="1771" xr:uid="{00000000-0005-0000-0000-0000C3040000}"/>
    <cellStyle name="リンク セル 25" xfId="1046" xr:uid="{00000000-0005-0000-0000-0000C4040000}"/>
    <cellStyle name="リンク セル 25 2" xfId="1772" xr:uid="{00000000-0005-0000-0000-0000C5040000}"/>
    <cellStyle name="リンク セル 26" xfId="1745" xr:uid="{00000000-0005-0000-0000-0000C6040000}"/>
    <cellStyle name="リンク セル 3" xfId="1047" xr:uid="{00000000-0005-0000-0000-0000C7040000}"/>
    <cellStyle name="リンク セル 3 2" xfId="1773" xr:uid="{00000000-0005-0000-0000-0000C8040000}"/>
    <cellStyle name="リンク セル 4" xfId="1048" xr:uid="{00000000-0005-0000-0000-0000C9040000}"/>
    <cellStyle name="リンク セル 4 2" xfId="1774" xr:uid="{00000000-0005-0000-0000-0000CA040000}"/>
    <cellStyle name="リンク セル 5" xfId="1049" xr:uid="{00000000-0005-0000-0000-0000CB040000}"/>
    <cellStyle name="リンク セル 5 2" xfId="1775" xr:uid="{00000000-0005-0000-0000-0000CC040000}"/>
    <cellStyle name="リンク セル 6" xfId="1050" xr:uid="{00000000-0005-0000-0000-0000CD040000}"/>
    <cellStyle name="リンク セル 6 2" xfId="1776" xr:uid="{00000000-0005-0000-0000-0000CE040000}"/>
    <cellStyle name="リンク セル 7" xfId="1051" xr:uid="{00000000-0005-0000-0000-0000CF040000}"/>
    <cellStyle name="リンク セル 7 2" xfId="1777" xr:uid="{00000000-0005-0000-0000-0000D0040000}"/>
    <cellStyle name="リンク セル 8" xfId="1052" xr:uid="{00000000-0005-0000-0000-0000D1040000}"/>
    <cellStyle name="リンク セル 8 2" xfId="1778" xr:uid="{00000000-0005-0000-0000-0000D2040000}"/>
    <cellStyle name="リンク セル 9" xfId="1053" xr:uid="{00000000-0005-0000-0000-0000D3040000}"/>
    <cellStyle name="リンク セル 9 2" xfId="1779" xr:uid="{00000000-0005-0000-0000-0000D4040000}"/>
    <cellStyle name="悪い" xfId="1054" builtinId="27" customBuiltin="1"/>
    <cellStyle name="悪い 10" xfId="1055" xr:uid="{00000000-0005-0000-0000-0000D6040000}"/>
    <cellStyle name="悪い 11" xfId="1056" xr:uid="{00000000-0005-0000-0000-0000D7040000}"/>
    <cellStyle name="悪い 12" xfId="1057" xr:uid="{00000000-0005-0000-0000-0000D8040000}"/>
    <cellStyle name="悪い 13" xfId="1058" xr:uid="{00000000-0005-0000-0000-0000D9040000}"/>
    <cellStyle name="悪い 14" xfId="1059" xr:uid="{00000000-0005-0000-0000-0000DA040000}"/>
    <cellStyle name="悪い 15" xfId="1060" xr:uid="{00000000-0005-0000-0000-0000DB040000}"/>
    <cellStyle name="悪い 16" xfId="1061" xr:uid="{00000000-0005-0000-0000-0000DC040000}"/>
    <cellStyle name="悪い 17" xfId="1062" xr:uid="{00000000-0005-0000-0000-0000DD040000}"/>
    <cellStyle name="悪い 18" xfId="1063" xr:uid="{00000000-0005-0000-0000-0000DE040000}"/>
    <cellStyle name="悪い 19" xfId="1064" xr:uid="{00000000-0005-0000-0000-0000DF040000}"/>
    <cellStyle name="悪い 2" xfId="1065" xr:uid="{00000000-0005-0000-0000-0000E0040000}"/>
    <cellStyle name="悪い 2 10" xfId="1066" xr:uid="{00000000-0005-0000-0000-0000E1040000}"/>
    <cellStyle name="悪い 2 11" xfId="1067" xr:uid="{00000000-0005-0000-0000-0000E2040000}"/>
    <cellStyle name="悪い 2 2" xfId="1068" xr:uid="{00000000-0005-0000-0000-0000E3040000}"/>
    <cellStyle name="悪い 2 3" xfId="1069" xr:uid="{00000000-0005-0000-0000-0000E4040000}"/>
    <cellStyle name="悪い 2 4" xfId="1070" xr:uid="{00000000-0005-0000-0000-0000E5040000}"/>
    <cellStyle name="悪い 2 5" xfId="1071" xr:uid="{00000000-0005-0000-0000-0000E6040000}"/>
    <cellStyle name="悪い 2 6" xfId="1072" xr:uid="{00000000-0005-0000-0000-0000E7040000}"/>
    <cellStyle name="悪い 2 7" xfId="1073" xr:uid="{00000000-0005-0000-0000-0000E8040000}"/>
    <cellStyle name="悪い 2 8" xfId="1074" xr:uid="{00000000-0005-0000-0000-0000E9040000}"/>
    <cellStyle name="悪い 2 9" xfId="1075" xr:uid="{00000000-0005-0000-0000-0000EA040000}"/>
    <cellStyle name="悪い 2_21.11.02.　リビングプロシード田端様　【KDDI新規エリア　仙台市】配布エリア_ (3)" xfId="1076" xr:uid="{00000000-0005-0000-0000-0000EB040000}"/>
    <cellStyle name="悪い 20" xfId="1077" xr:uid="{00000000-0005-0000-0000-0000EC040000}"/>
    <cellStyle name="悪い 21" xfId="1078" xr:uid="{00000000-0005-0000-0000-0000ED040000}"/>
    <cellStyle name="悪い 22" xfId="1079" xr:uid="{00000000-0005-0000-0000-0000EE040000}"/>
    <cellStyle name="悪い 23" xfId="1080" xr:uid="{00000000-0005-0000-0000-0000EF040000}"/>
    <cellStyle name="悪い 24" xfId="1081" xr:uid="{00000000-0005-0000-0000-0000F0040000}"/>
    <cellStyle name="悪い 25" xfId="1082" xr:uid="{00000000-0005-0000-0000-0000F1040000}"/>
    <cellStyle name="悪い 26" xfId="1846" xr:uid="{00000000-0005-0000-0000-0000F2040000}"/>
    <cellStyle name="悪い 3" xfId="1083" xr:uid="{00000000-0005-0000-0000-0000F3040000}"/>
    <cellStyle name="悪い 4" xfId="1084" xr:uid="{00000000-0005-0000-0000-0000F4040000}"/>
    <cellStyle name="悪い 5" xfId="1085" xr:uid="{00000000-0005-0000-0000-0000F5040000}"/>
    <cellStyle name="悪い 6" xfId="1086" xr:uid="{00000000-0005-0000-0000-0000F6040000}"/>
    <cellStyle name="悪い 7" xfId="1087" xr:uid="{00000000-0005-0000-0000-0000F7040000}"/>
    <cellStyle name="悪い 8" xfId="1088" xr:uid="{00000000-0005-0000-0000-0000F8040000}"/>
    <cellStyle name="悪い 9" xfId="1089" xr:uid="{00000000-0005-0000-0000-0000F9040000}"/>
    <cellStyle name="計算" xfId="1090" builtinId="22" customBuiltin="1"/>
    <cellStyle name="計算 10" xfId="1091" xr:uid="{00000000-0005-0000-0000-0000FB040000}"/>
    <cellStyle name="計算 10 2" xfId="1931" xr:uid="{00000000-0005-0000-0000-0000FC040000}"/>
    <cellStyle name="計算 11" xfId="1092" xr:uid="{00000000-0005-0000-0000-0000FD040000}"/>
    <cellStyle name="計算 11 2" xfId="1932" xr:uid="{00000000-0005-0000-0000-0000FE040000}"/>
    <cellStyle name="計算 12" xfId="1093" xr:uid="{00000000-0005-0000-0000-0000FF040000}"/>
    <cellStyle name="計算 12 2" xfId="1933" xr:uid="{00000000-0005-0000-0000-000000050000}"/>
    <cellStyle name="計算 13" xfId="1094" xr:uid="{00000000-0005-0000-0000-000001050000}"/>
    <cellStyle name="計算 13 2" xfId="1934" xr:uid="{00000000-0005-0000-0000-000002050000}"/>
    <cellStyle name="計算 14" xfId="1095" xr:uid="{00000000-0005-0000-0000-000003050000}"/>
    <cellStyle name="計算 14 2" xfId="1935" xr:uid="{00000000-0005-0000-0000-000004050000}"/>
    <cellStyle name="計算 15" xfId="1096" xr:uid="{00000000-0005-0000-0000-000005050000}"/>
    <cellStyle name="計算 15 2" xfId="1936" xr:uid="{00000000-0005-0000-0000-000006050000}"/>
    <cellStyle name="計算 16" xfId="1097" xr:uid="{00000000-0005-0000-0000-000007050000}"/>
    <cellStyle name="計算 16 2" xfId="1937" xr:uid="{00000000-0005-0000-0000-000008050000}"/>
    <cellStyle name="計算 17" xfId="1098" xr:uid="{00000000-0005-0000-0000-000009050000}"/>
    <cellStyle name="計算 17 2" xfId="1938" xr:uid="{00000000-0005-0000-0000-00000A050000}"/>
    <cellStyle name="計算 18" xfId="1099" xr:uid="{00000000-0005-0000-0000-00000B050000}"/>
    <cellStyle name="計算 18 2" xfId="1939" xr:uid="{00000000-0005-0000-0000-00000C050000}"/>
    <cellStyle name="計算 19" xfId="1100" xr:uid="{00000000-0005-0000-0000-00000D050000}"/>
    <cellStyle name="計算 19 2" xfId="1940" xr:uid="{00000000-0005-0000-0000-00000E050000}"/>
    <cellStyle name="計算 2" xfId="1101" xr:uid="{00000000-0005-0000-0000-00000F050000}"/>
    <cellStyle name="計算 2 10" xfId="1102" xr:uid="{00000000-0005-0000-0000-000010050000}"/>
    <cellStyle name="計算 2 10 2" xfId="1942" xr:uid="{00000000-0005-0000-0000-000011050000}"/>
    <cellStyle name="計算 2 11" xfId="1103" xr:uid="{00000000-0005-0000-0000-000012050000}"/>
    <cellStyle name="計算 2 11 2" xfId="1943" xr:uid="{00000000-0005-0000-0000-000013050000}"/>
    <cellStyle name="計算 2 12" xfId="1941" xr:uid="{00000000-0005-0000-0000-000014050000}"/>
    <cellStyle name="計算 2 2" xfId="1104" xr:uid="{00000000-0005-0000-0000-000015050000}"/>
    <cellStyle name="計算 2 2 2" xfId="1944" xr:uid="{00000000-0005-0000-0000-000016050000}"/>
    <cellStyle name="計算 2 3" xfId="1105" xr:uid="{00000000-0005-0000-0000-000017050000}"/>
    <cellStyle name="計算 2 3 2" xfId="1945" xr:uid="{00000000-0005-0000-0000-000018050000}"/>
    <cellStyle name="計算 2 4" xfId="1106" xr:uid="{00000000-0005-0000-0000-000019050000}"/>
    <cellStyle name="計算 2 4 2" xfId="1946" xr:uid="{00000000-0005-0000-0000-00001A050000}"/>
    <cellStyle name="計算 2 5" xfId="1107" xr:uid="{00000000-0005-0000-0000-00001B050000}"/>
    <cellStyle name="計算 2 5 2" xfId="1947" xr:uid="{00000000-0005-0000-0000-00001C050000}"/>
    <cellStyle name="計算 2 6" xfId="1108" xr:uid="{00000000-0005-0000-0000-00001D050000}"/>
    <cellStyle name="計算 2 6 2" xfId="1948" xr:uid="{00000000-0005-0000-0000-00001E050000}"/>
    <cellStyle name="計算 2 7" xfId="1109" xr:uid="{00000000-0005-0000-0000-00001F050000}"/>
    <cellStyle name="計算 2 7 2" xfId="1949" xr:uid="{00000000-0005-0000-0000-000020050000}"/>
    <cellStyle name="計算 2 8" xfId="1110" xr:uid="{00000000-0005-0000-0000-000021050000}"/>
    <cellStyle name="計算 2 8 2" xfId="1950" xr:uid="{00000000-0005-0000-0000-000022050000}"/>
    <cellStyle name="計算 2 9" xfId="1111" xr:uid="{00000000-0005-0000-0000-000023050000}"/>
    <cellStyle name="計算 2 9 2" xfId="1951" xr:uid="{00000000-0005-0000-0000-000024050000}"/>
    <cellStyle name="計算 2_21.11.02.　リビングプロシード田端様　【KDDI新規エリア　仙台市】配布エリア_ (3)" xfId="1112" xr:uid="{00000000-0005-0000-0000-000025050000}"/>
    <cellStyle name="計算 20" xfId="1113" xr:uid="{00000000-0005-0000-0000-000026050000}"/>
    <cellStyle name="計算 20 2" xfId="1952" xr:uid="{00000000-0005-0000-0000-000027050000}"/>
    <cellStyle name="計算 21" xfId="1114" xr:uid="{00000000-0005-0000-0000-000028050000}"/>
    <cellStyle name="計算 21 2" xfId="1953" xr:uid="{00000000-0005-0000-0000-000029050000}"/>
    <cellStyle name="計算 22" xfId="1115" xr:uid="{00000000-0005-0000-0000-00002A050000}"/>
    <cellStyle name="計算 22 2" xfId="1954" xr:uid="{00000000-0005-0000-0000-00002B050000}"/>
    <cellStyle name="計算 23" xfId="1116" xr:uid="{00000000-0005-0000-0000-00002C050000}"/>
    <cellStyle name="計算 23 2" xfId="1955" xr:uid="{00000000-0005-0000-0000-00002D050000}"/>
    <cellStyle name="計算 24" xfId="1117" xr:uid="{00000000-0005-0000-0000-00002E050000}"/>
    <cellStyle name="計算 24 2" xfId="1956" xr:uid="{00000000-0005-0000-0000-00002F050000}"/>
    <cellStyle name="計算 25" xfId="1118" xr:uid="{00000000-0005-0000-0000-000030050000}"/>
    <cellStyle name="計算 25 2" xfId="1957" xr:uid="{00000000-0005-0000-0000-000031050000}"/>
    <cellStyle name="計算 26" xfId="1847" xr:uid="{00000000-0005-0000-0000-000032050000}"/>
    <cellStyle name="計算 26 2" xfId="1930" xr:uid="{00000000-0005-0000-0000-000033050000}"/>
    <cellStyle name="計算 3" xfId="1119" xr:uid="{00000000-0005-0000-0000-000034050000}"/>
    <cellStyle name="計算 3 2" xfId="1958" xr:uid="{00000000-0005-0000-0000-000035050000}"/>
    <cellStyle name="計算 4" xfId="1120" xr:uid="{00000000-0005-0000-0000-000036050000}"/>
    <cellStyle name="計算 4 2" xfId="1959" xr:uid="{00000000-0005-0000-0000-000037050000}"/>
    <cellStyle name="計算 5" xfId="1121" xr:uid="{00000000-0005-0000-0000-000038050000}"/>
    <cellStyle name="計算 5 2" xfId="1960" xr:uid="{00000000-0005-0000-0000-000039050000}"/>
    <cellStyle name="計算 6" xfId="1122" xr:uid="{00000000-0005-0000-0000-00003A050000}"/>
    <cellStyle name="計算 6 2" xfId="1961" xr:uid="{00000000-0005-0000-0000-00003B050000}"/>
    <cellStyle name="計算 7" xfId="1123" xr:uid="{00000000-0005-0000-0000-00003C050000}"/>
    <cellStyle name="計算 7 2" xfId="1962" xr:uid="{00000000-0005-0000-0000-00003D050000}"/>
    <cellStyle name="計算 8" xfId="1124" xr:uid="{00000000-0005-0000-0000-00003E050000}"/>
    <cellStyle name="計算 8 2" xfId="1963" xr:uid="{00000000-0005-0000-0000-00003F050000}"/>
    <cellStyle name="計算 9" xfId="1125" xr:uid="{00000000-0005-0000-0000-000040050000}"/>
    <cellStyle name="計算 9 2" xfId="1964" xr:uid="{00000000-0005-0000-0000-000041050000}"/>
    <cellStyle name="警告文" xfId="1126" builtinId="11" customBuiltin="1"/>
    <cellStyle name="警告文 10" xfId="1127" xr:uid="{00000000-0005-0000-0000-000043050000}"/>
    <cellStyle name="警告文 11" xfId="1128" xr:uid="{00000000-0005-0000-0000-000044050000}"/>
    <cellStyle name="警告文 12" xfId="1129" xr:uid="{00000000-0005-0000-0000-000045050000}"/>
    <cellStyle name="警告文 13" xfId="1130" xr:uid="{00000000-0005-0000-0000-000046050000}"/>
    <cellStyle name="警告文 14" xfId="1131" xr:uid="{00000000-0005-0000-0000-000047050000}"/>
    <cellStyle name="警告文 15" xfId="1132" xr:uid="{00000000-0005-0000-0000-000048050000}"/>
    <cellStyle name="警告文 16" xfId="1133" xr:uid="{00000000-0005-0000-0000-000049050000}"/>
    <cellStyle name="警告文 17" xfId="1134" xr:uid="{00000000-0005-0000-0000-00004A050000}"/>
    <cellStyle name="警告文 18" xfId="1135" xr:uid="{00000000-0005-0000-0000-00004B050000}"/>
    <cellStyle name="警告文 19" xfId="1136" xr:uid="{00000000-0005-0000-0000-00004C050000}"/>
    <cellStyle name="警告文 2" xfId="1137" xr:uid="{00000000-0005-0000-0000-00004D050000}"/>
    <cellStyle name="警告文 2 10" xfId="1138" xr:uid="{00000000-0005-0000-0000-00004E050000}"/>
    <cellStyle name="警告文 2 11" xfId="1139" xr:uid="{00000000-0005-0000-0000-00004F050000}"/>
    <cellStyle name="警告文 2 2" xfId="1140" xr:uid="{00000000-0005-0000-0000-000050050000}"/>
    <cellStyle name="警告文 2 3" xfId="1141" xr:uid="{00000000-0005-0000-0000-000051050000}"/>
    <cellStyle name="警告文 2 4" xfId="1142" xr:uid="{00000000-0005-0000-0000-000052050000}"/>
    <cellStyle name="警告文 2 5" xfId="1143" xr:uid="{00000000-0005-0000-0000-000053050000}"/>
    <cellStyle name="警告文 2 6" xfId="1144" xr:uid="{00000000-0005-0000-0000-000054050000}"/>
    <cellStyle name="警告文 2 7" xfId="1145" xr:uid="{00000000-0005-0000-0000-000055050000}"/>
    <cellStyle name="警告文 2 8" xfId="1146" xr:uid="{00000000-0005-0000-0000-000056050000}"/>
    <cellStyle name="警告文 2 9" xfId="1147" xr:uid="{00000000-0005-0000-0000-000057050000}"/>
    <cellStyle name="警告文 2_21.11.02.　リビングプロシード田端様　【KDDI新規エリア　仙台市】配布エリア_ (3)" xfId="1148" xr:uid="{00000000-0005-0000-0000-000058050000}"/>
    <cellStyle name="警告文 20" xfId="1149" xr:uid="{00000000-0005-0000-0000-000059050000}"/>
    <cellStyle name="警告文 21" xfId="1150" xr:uid="{00000000-0005-0000-0000-00005A050000}"/>
    <cellStyle name="警告文 22" xfId="1151" xr:uid="{00000000-0005-0000-0000-00005B050000}"/>
    <cellStyle name="警告文 23" xfId="1152" xr:uid="{00000000-0005-0000-0000-00005C050000}"/>
    <cellStyle name="警告文 24" xfId="1153" xr:uid="{00000000-0005-0000-0000-00005D050000}"/>
    <cellStyle name="警告文 25" xfId="1154" xr:uid="{00000000-0005-0000-0000-00005E050000}"/>
    <cellStyle name="警告文 26" xfId="1848" xr:uid="{00000000-0005-0000-0000-00005F050000}"/>
    <cellStyle name="警告文 3" xfId="1155" xr:uid="{00000000-0005-0000-0000-000060050000}"/>
    <cellStyle name="警告文 4" xfId="1156" xr:uid="{00000000-0005-0000-0000-000061050000}"/>
    <cellStyle name="警告文 5" xfId="1157" xr:uid="{00000000-0005-0000-0000-000062050000}"/>
    <cellStyle name="警告文 6" xfId="1158" xr:uid="{00000000-0005-0000-0000-000063050000}"/>
    <cellStyle name="警告文 7" xfId="1159" xr:uid="{00000000-0005-0000-0000-000064050000}"/>
    <cellStyle name="警告文 8" xfId="1160" xr:uid="{00000000-0005-0000-0000-000065050000}"/>
    <cellStyle name="警告文 9" xfId="1161" xr:uid="{00000000-0005-0000-0000-000066050000}"/>
    <cellStyle name="桁区切り" xfId="1162" builtinId="6"/>
    <cellStyle name="桁区切り 10" xfId="1163" xr:uid="{00000000-0005-0000-0000-000068050000}"/>
    <cellStyle name="桁区切り 11" xfId="1164" xr:uid="{00000000-0005-0000-0000-000069050000}"/>
    <cellStyle name="桁区切り 12" xfId="1165" xr:uid="{00000000-0005-0000-0000-00006A050000}"/>
    <cellStyle name="桁区切り 13" xfId="1166" xr:uid="{00000000-0005-0000-0000-00006B050000}"/>
    <cellStyle name="桁区切り 14" xfId="1167" xr:uid="{00000000-0005-0000-0000-00006C050000}"/>
    <cellStyle name="桁区切り 15" xfId="1168" xr:uid="{00000000-0005-0000-0000-00006D050000}"/>
    <cellStyle name="桁区切り 16" xfId="1169" xr:uid="{00000000-0005-0000-0000-00006E050000}"/>
    <cellStyle name="桁区切り 17" xfId="1170" xr:uid="{00000000-0005-0000-0000-00006F050000}"/>
    <cellStyle name="桁区切り 18" xfId="1171" xr:uid="{00000000-0005-0000-0000-000070050000}"/>
    <cellStyle name="桁区切り 19" xfId="1172" xr:uid="{00000000-0005-0000-0000-000071050000}"/>
    <cellStyle name="桁区切り 2" xfId="1173" xr:uid="{00000000-0005-0000-0000-000072050000}"/>
    <cellStyle name="桁区切り 2 10" xfId="1174" xr:uid="{00000000-0005-0000-0000-000073050000}"/>
    <cellStyle name="桁区切り 2 11" xfId="1175" xr:uid="{00000000-0005-0000-0000-000074050000}"/>
    <cellStyle name="桁区切り 2 12" xfId="1687" xr:uid="{00000000-0005-0000-0000-000075050000}"/>
    <cellStyle name="桁区切り 2 2" xfId="1176" xr:uid="{00000000-0005-0000-0000-000076050000}"/>
    <cellStyle name="桁区切り 2 3" xfId="1177" xr:uid="{00000000-0005-0000-0000-000077050000}"/>
    <cellStyle name="桁区切り 2 4" xfId="1178" xr:uid="{00000000-0005-0000-0000-000078050000}"/>
    <cellStyle name="桁区切り 2 5" xfId="1179" xr:uid="{00000000-0005-0000-0000-000079050000}"/>
    <cellStyle name="桁区切り 2 6" xfId="1180" xr:uid="{00000000-0005-0000-0000-00007A050000}"/>
    <cellStyle name="桁区切り 2 7" xfId="1181" xr:uid="{00000000-0005-0000-0000-00007B050000}"/>
    <cellStyle name="桁区切り 2 8" xfId="1182" xr:uid="{00000000-0005-0000-0000-00007C050000}"/>
    <cellStyle name="桁区切り 2 9" xfId="1183" xr:uid="{00000000-0005-0000-0000-00007D050000}"/>
    <cellStyle name="桁区切り 20" xfId="1184" xr:uid="{00000000-0005-0000-0000-00007E050000}"/>
    <cellStyle name="桁区切り 21" xfId="1185" xr:uid="{00000000-0005-0000-0000-00007F050000}"/>
    <cellStyle name="桁区切り 22" xfId="1186" xr:uid="{00000000-0005-0000-0000-000080050000}"/>
    <cellStyle name="桁区切り 23" xfId="1187" xr:uid="{00000000-0005-0000-0000-000081050000}"/>
    <cellStyle name="桁区切り 24" xfId="1188" xr:uid="{00000000-0005-0000-0000-000082050000}"/>
    <cellStyle name="桁区切り 25" xfId="1189" xr:uid="{00000000-0005-0000-0000-000083050000}"/>
    <cellStyle name="桁区切り 26" xfId="1688" xr:uid="{00000000-0005-0000-0000-000084050000}"/>
    <cellStyle name="桁区切り 27" xfId="1849" xr:uid="{00000000-0005-0000-0000-000085050000}"/>
    <cellStyle name="桁区切り 3" xfId="1190" xr:uid="{00000000-0005-0000-0000-000086050000}"/>
    <cellStyle name="桁区切り 4" xfId="1191" xr:uid="{00000000-0005-0000-0000-000087050000}"/>
    <cellStyle name="桁区切り 5" xfId="1192" xr:uid="{00000000-0005-0000-0000-000088050000}"/>
    <cellStyle name="桁区切り 6" xfId="1193" xr:uid="{00000000-0005-0000-0000-000089050000}"/>
    <cellStyle name="桁区切り 7" xfId="1194" xr:uid="{00000000-0005-0000-0000-00008A050000}"/>
    <cellStyle name="桁区切り 8" xfId="1195" xr:uid="{00000000-0005-0000-0000-00008B050000}"/>
    <cellStyle name="桁区切り 9" xfId="1196" xr:uid="{00000000-0005-0000-0000-00008C050000}"/>
    <cellStyle name="見出し 1" xfId="1197" builtinId="16" customBuiltin="1"/>
    <cellStyle name="見出し 1 10" xfId="1198" xr:uid="{00000000-0005-0000-0000-00008E050000}"/>
    <cellStyle name="見出し 1 11" xfId="1199" xr:uid="{00000000-0005-0000-0000-00008F050000}"/>
    <cellStyle name="見出し 1 12" xfId="1200" xr:uid="{00000000-0005-0000-0000-000090050000}"/>
    <cellStyle name="見出し 1 13" xfId="1201" xr:uid="{00000000-0005-0000-0000-000091050000}"/>
    <cellStyle name="見出し 1 14" xfId="1202" xr:uid="{00000000-0005-0000-0000-000092050000}"/>
    <cellStyle name="見出し 1 15" xfId="1203" xr:uid="{00000000-0005-0000-0000-000093050000}"/>
    <cellStyle name="見出し 1 16" xfId="1204" xr:uid="{00000000-0005-0000-0000-000094050000}"/>
    <cellStyle name="見出し 1 17" xfId="1205" xr:uid="{00000000-0005-0000-0000-000095050000}"/>
    <cellStyle name="見出し 1 18" xfId="1206" xr:uid="{00000000-0005-0000-0000-000096050000}"/>
    <cellStyle name="見出し 1 19" xfId="1207" xr:uid="{00000000-0005-0000-0000-000097050000}"/>
    <cellStyle name="見出し 1 2" xfId="1208" xr:uid="{00000000-0005-0000-0000-000098050000}"/>
    <cellStyle name="見出し 1 2 10" xfId="1209" xr:uid="{00000000-0005-0000-0000-000099050000}"/>
    <cellStyle name="見出し 1 2 11" xfId="1210" xr:uid="{00000000-0005-0000-0000-00009A050000}"/>
    <cellStyle name="見出し 1 2 2" xfId="1211" xr:uid="{00000000-0005-0000-0000-00009B050000}"/>
    <cellStyle name="見出し 1 2 3" xfId="1212" xr:uid="{00000000-0005-0000-0000-00009C050000}"/>
    <cellStyle name="見出し 1 2 4" xfId="1213" xr:uid="{00000000-0005-0000-0000-00009D050000}"/>
    <cellStyle name="見出し 1 2 5" xfId="1214" xr:uid="{00000000-0005-0000-0000-00009E050000}"/>
    <cellStyle name="見出し 1 2 6" xfId="1215" xr:uid="{00000000-0005-0000-0000-00009F050000}"/>
    <cellStyle name="見出し 1 2 7" xfId="1216" xr:uid="{00000000-0005-0000-0000-0000A0050000}"/>
    <cellStyle name="見出し 1 2 8" xfId="1217" xr:uid="{00000000-0005-0000-0000-0000A1050000}"/>
    <cellStyle name="見出し 1 2 9" xfId="1218" xr:uid="{00000000-0005-0000-0000-0000A2050000}"/>
    <cellStyle name="見出し 1 2_21.11.02.　リビングプロシード田端様　【KDDI新規エリア　仙台市】配布エリア_ (3)" xfId="1219" xr:uid="{00000000-0005-0000-0000-0000A3050000}"/>
    <cellStyle name="見出し 1 20" xfId="1220" xr:uid="{00000000-0005-0000-0000-0000A4050000}"/>
    <cellStyle name="見出し 1 21" xfId="1221" xr:uid="{00000000-0005-0000-0000-0000A5050000}"/>
    <cellStyle name="見出し 1 22" xfId="1222" xr:uid="{00000000-0005-0000-0000-0000A6050000}"/>
    <cellStyle name="見出し 1 23" xfId="1223" xr:uid="{00000000-0005-0000-0000-0000A7050000}"/>
    <cellStyle name="見出し 1 24" xfId="1224" xr:uid="{00000000-0005-0000-0000-0000A8050000}"/>
    <cellStyle name="見出し 1 25" xfId="1225" xr:uid="{00000000-0005-0000-0000-0000A9050000}"/>
    <cellStyle name="見出し 1 26" xfId="1850" xr:uid="{00000000-0005-0000-0000-0000AA050000}"/>
    <cellStyle name="見出し 1 3" xfId="1226" xr:uid="{00000000-0005-0000-0000-0000AB050000}"/>
    <cellStyle name="見出し 1 4" xfId="1227" xr:uid="{00000000-0005-0000-0000-0000AC050000}"/>
    <cellStyle name="見出し 1 5" xfId="1228" xr:uid="{00000000-0005-0000-0000-0000AD050000}"/>
    <cellStyle name="見出し 1 6" xfId="1229" xr:uid="{00000000-0005-0000-0000-0000AE050000}"/>
    <cellStyle name="見出し 1 7" xfId="1230" xr:uid="{00000000-0005-0000-0000-0000AF050000}"/>
    <cellStyle name="見出し 1 8" xfId="1231" xr:uid="{00000000-0005-0000-0000-0000B0050000}"/>
    <cellStyle name="見出し 1 9" xfId="1232" xr:uid="{00000000-0005-0000-0000-0000B1050000}"/>
    <cellStyle name="見出し 2" xfId="1233" builtinId="17" customBuiltin="1"/>
    <cellStyle name="見出し 2 10" xfId="1234" xr:uid="{00000000-0005-0000-0000-0000B3050000}"/>
    <cellStyle name="見出し 2 11" xfId="1235" xr:uid="{00000000-0005-0000-0000-0000B4050000}"/>
    <cellStyle name="見出し 2 12" xfId="1236" xr:uid="{00000000-0005-0000-0000-0000B5050000}"/>
    <cellStyle name="見出し 2 13" xfId="1237" xr:uid="{00000000-0005-0000-0000-0000B6050000}"/>
    <cellStyle name="見出し 2 14" xfId="1238" xr:uid="{00000000-0005-0000-0000-0000B7050000}"/>
    <cellStyle name="見出し 2 15" xfId="1239" xr:uid="{00000000-0005-0000-0000-0000B8050000}"/>
    <cellStyle name="見出し 2 16" xfId="1240" xr:uid="{00000000-0005-0000-0000-0000B9050000}"/>
    <cellStyle name="見出し 2 17" xfId="1241" xr:uid="{00000000-0005-0000-0000-0000BA050000}"/>
    <cellStyle name="見出し 2 18" xfId="1242" xr:uid="{00000000-0005-0000-0000-0000BB050000}"/>
    <cellStyle name="見出し 2 19" xfId="1243" xr:uid="{00000000-0005-0000-0000-0000BC050000}"/>
    <cellStyle name="見出し 2 2" xfId="1244" xr:uid="{00000000-0005-0000-0000-0000BD050000}"/>
    <cellStyle name="見出し 2 2 10" xfId="1245" xr:uid="{00000000-0005-0000-0000-0000BE050000}"/>
    <cellStyle name="見出し 2 2 11" xfId="1246" xr:uid="{00000000-0005-0000-0000-0000BF050000}"/>
    <cellStyle name="見出し 2 2 2" xfId="1247" xr:uid="{00000000-0005-0000-0000-0000C0050000}"/>
    <cellStyle name="見出し 2 2 3" xfId="1248" xr:uid="{00000000-0005-0000-0000-0000C1050000}"/>
    <cellStyle name="見出し 2 2 4" xfId="1249" xr:uid="{00000000-0005-0000-0000-0000C2050000}"/>
    <cellStyle name="見出し 2 2 5" xfId="1250" xr:uid="{00000000-0005-0000-0000-0000C3050000}"/>
    <cellStyle name="見出し 2 2 6" xfId="1251" xr:uid="{00000000-0005-0000-0000-0000C4050000}"/>
    <cellStyle name="見出し 2 2 7" xfId="1252" xr:uid="{00000000-0005-0000-0000-0000C5050000}"/>
    <cellStyle name="見出し 2 2 8" xfId="1253" xr:uid="{00000000-0005-0000-0000-0000C6050000}"/>
    <cellStyle name="見出し 2 2 9" xfId="1254" xr:uid="{00000000-0005-0000-0000-0000C7050000}"/>
    <cellStyle name="見出し 2 2_21.11.02.　リビングプロシード田端様　【KDDI新規エリア　仙台市】配布エリア_ (3)" xfId="1255" xr:uid="{00000000-0005-0000-0000-0000C8050000}"/>
    <cellStyle name="見出し 2 20" xfId="1256" xr:uid="{00000000-0005-0000-0000-0000C9050000}"/>
    <cellStyle name="見出し 2 21" xfId="1257" xr:uid="{00000000-0005-0000-0000-0000CA050000}"/>
    <cellStyle name="見出し 2 22" xfId="1258" xr:uid="{00000000-0005-0000-0000-0000CB050000}"/>
    <cellStyle name="見出し 2 23" xfId="1259" xr:uid="{00000000-0005-0000-0000-0000CC050000}"/>
    <cellStyle name="見出し 2 24" xfId="1260" xr:uid="{00000000-0005-0000-0000-0000CD050000}"/>
    <cellStyle name="見出し 2 25" xfId="1261" xr:uid="{00000000-0005-0000-0000-0000CE050000}"/>
    <cellStyle name="見出し 2 26" xfId="1851" xr:uid="{00000000-0005-0000-0000-0000CF050000}"/>
    <cellStyle name="見出し 2 3" xfId="1262" xr:uid="{00000000-0005-0000-0000-0000D0050000}"/>
    <cellStyle name="見出し 2 4" xfId="1263" xr:uid="{00000000-0005-0000-0000-0000D1050000}"/>
    <cellStyle name="見出し 2 5" xfId="1264" xr:uid="{00000000-0005-0000-0000-0000D2050000}"/>
    <cellStyle name="見出し 2 6" xfId="1265" xr:uid="{00000000-0005-0000-0000-0000D3050000}"/>
    <cellStyle name="見出し 2 7" xfId="1266" xr:uid="{00000000-0005-0000-0000-0000D4050000}"/>
    <cellStyle name="見出し 2 8" xfId="1267" xr:uid="{00000000-0005-0000-0000-0000D5050000}"/>
    <cellStyle name="見出し 2 9" xfId="1268" xr:uid="{00000000-0005-0000-0000-0000D6050000}"/>
    <cellStyle name="見出し 3" xfId="1269" builtinId="18" customBuiltin="1"/>
    <cellStyle name="見出し 3 10" xfId="1270" xr:uid="{00000000-0005-0000-0000-0000D8050000}"/>
    <cellStyle name="見出し 3 10 2" xfId="1853" xr:uid="{00000000-0005-0000-0000-0000D9050000}"/>
    <cellStyle name="見出し 3 10 3" xfId="1823" xr:uid="{00000000-0005-0000-0000-0000DA050000}"/>
    <cellStyle name="見出し 3 11" xfId="1271" xr:uid="{00000000-0005-0000-0000-0000DB050000}"/>
    <cellStyle name="見出し 3 11 2" xfId="1854" xr:uid="{00000000-0005-0000-0000-0000DC050000}"/>
    <cellStyle name="見出し 3 11 3" xfId="1822" xr:uid="{00000000-0005-0000-0000-0000DD050000}"/>
    <cellStyle name="見出し 3 12" xfId="1272" xr:uid="{00000000-0005-0000-0000-0000DE050000}"/>
    <cellStyle name="見出し 3 12 2" xfId="1855" xr:uid="{00000000-0005-0000-0000-0000DF050000}"/>
    <cellStyle name="見出し 3 12 3" xfId="1821" xr:uid="{00000000-0005-0000-0000-0000E0050000}"/>
    <cellStyle name="見出し 3 13" xfId="1273" xr:uid="{00000000-0005-0000-0000-0000E1050000}"/>
    <cellStyle name="見出し 3 13 2" xfId="1856" xr:uid="{00000000-0005-0000-0000-0000E2050000}"/>
    <cellStyle name="見出し 3 13 3" xfId="1820" xr:uid="{00000000-0005-0000-0000-0000E3050000}"/>
    <cellStyle name="見出し 3 14" xfId="1274" xr:uid="{00000000-0005-0000-0000-0000E4050000}"/>
    <cellStyle name="見出し 3 14 2" xfId="1857" xr:uid="{00000000-0005-0000-0000-0000E5050000}"/>
    <cellStyle name="見出し 3 14 3" xfId="1818" xr:uid="{00000000-0005-0000-0000-0000E6050000}"/>
    <cellStyle name="見出し 3 15" xfId="1275" xr:uid="{00000000-0005-0000-0000-0000E7050000}"/>
    <cellStyle name="見出し 3 15 2" xfId="1858" xr:uid="{00000000-0005-0000-0000-0000E8050000}"/>
    <cellStyle name="見出し 3 15 3" xfId="1817" xr:uid="{00000000-0005-0000-0000-0000E9050000}"/>
    <cellStyle name="見出し 3 16" xfId="1276" xr:uid="{00000000-0005-0000-0000-0000EA050000}"/>
    <cellStyle name="見出し 3 16 2" xfId="1859" xr:uid="{00000000-0005-0000-0000-0000EB050000}"/>
    <cellStyle name="見出し 3 16 3" xfId="1816" xr:uid="{00000000-0005-0000-0000-0000EC050000}"/>
    <cellStyle name="見出し 3 17" xfId="1277" xr:uid="{00000000-0005-0000-0000-0000ED050000}"/>
    <cellStyle name="見出し 3 17 2" xfId="1860" xr:uid="{00000000-0005-0000-0000-0000EE050000}"/>
    <cellStyle name="見出し 3 17 3" xfId="1815" xr:uid="{00000000-0005-0000-0000-0000EF050000}"/>
    <cellStyle name="見出し 3 18" xfId="1278" xr:uid="{00000000-0005-0000-0000-0000F0050000}"/>
    <cellStyle name="見出し 3 18 2" xfId="1861" xr:uid="{00000000-0005-0000-0000-0000F1050000}"/>
    <cellStyle name="見出し 3 18 3" xfId="1814" xr:uid="{00000000-0005-0000-0000-0000F2050000}"/>
    <cellStyle name="見出し 3 19" xfId="1279" xr:uid="{00000000-0005-0000-0000-0000F3050000}"/>
    <cellStyle name="見出し 3 19 2" xfId="1862" xr:uid="{00000000-0005-0000-0000-0000F4050000}"/>
    <cellStyle name="見出し 3 19 3" xfId="1813" xr:uid="{00000000-0005-0000-0000-0000F5050000}"/>
    <cellStyle name="見出し 3 2" xfId="1280" xr:uid="{00000000-0005-0000-0000-0000F6050000}"/>
    <cellStyle name="見出し 3 2 10" xfId="1281" xr:uid="{00000000-0005-0000-0000-0000F7050000}"/>
    <cellStyle name="見出し 3 2 10 2" xfId="1864" xr:uid="{00000000-0005-0000-0000-0000F8050000}"/>
    <cellStyle name="見出し 3 2 10 3" xfId="1811" xr:uid="{00000000-0005-0000-0000-0000F9050000}"/>
    <cellStyle name="見出し 3 2 11" xfId="1282" xr:uid="{00000000-0005-0000-0000-0000FA050000}"/>
    <cellStyle name="見出し 3 2 11 2" xfId="1865" xr:uid="{00000000-0005-0000-0000-0000FB050000}"/>
    <cellStyle name="見出し 3 2 11 3" xfId="1810" xr:uid="{00000000-0005-0000-0000-0000FC050000}"/>
    <cellStyle name="見出し 3 2 12" xfId="1863" xr:uid="{00000000-0005-0000-0000-0000FD050000}"/>
    <cellStyle name="見出し 3 2 13" xfId="1812" xr:uid="{00000000-0005-0000-0000-0000FE050000}"/>
    <cellStyle name="見出し 3 2 2" xfId="1283" xr:uid="{00000000-0005-0000-0000-0000FF050000}"/>
    <cellStyle name="見出し 3 2 2 2" xfId="1866" xr:uid="{00000000-0005-0000-0000-000000060000}"/>
    <cellStyle name="見出し 3 2 2 3" xfId="1809" xr:uid="{00000000-0005-0000-0000-000001060000}"/>
    <cellStyle name="見出し 3 2 3" xfId="1284" xr:uid="{00000000-0005-0000-0000-000002060000}"/>
    <cellStyle name="見出し 3 2 3 2" xfId="1867" xr:uid="{00000000-0005-0000-0000-000003060000}"/>
    <cellStyle name="見出し 3 2 3 3" xfId="1808" xr:uid="{00000000-0005-0000-0000-000004060000}"/>
    <cellStyle name="見出し 3 2 4" xfId="1285" xr:uid="{00000000-0005-0000-0000-000005060000}"/>
    <cellStyle name="見出し 3 2 4 2" xfId="1868" xr:uid="{00000000-0005-0000-0000-000006060000}"/>
    <cellStyle name="見出し 3 2 4 3" xfId="1807" xr:uid="{00000000-0005-0000-0000-000007060000}"/>
    <cellStyle name="見出し 3 2 5" xfId="1286" xr:uid="{00000000-0005-0000-0000-000008060000}"/>
    <cellStyle name="見出し 3 2 5 2" xfId="1869" xr:uid="{00000000-0005-0000-0000-000009060000}"/>
    <cellStyle name="見出し 3 2 5 3" xfId="1806" xr:uid="{00000000-0005-0000-0000-00000A060000}"/>
    <cellStyle name="見出し 3 2 6" xfId="1287" xr:uid="{00000000-0005-0000-0000-00000B060000}"/>
    <cellStyle name="見出し 3 2 6 2" xfId="1870" xr:uid="{00000000-0005-0000-0000-00000C060000}"/>
    <cellStyle name="見出し 3 2 6 3" xfId="1805" xr:uid="{00000000-0005-0000-0000-00000D060000}"/>
    <cellStyle name="見出し 3 2 7" xfId="1288" xr:uid="{00000000-0005-0000-0000-00000E060000}"/>
    <cellStyle name="見出し 3 2 7 2" xfId="1871" xr:uid="{00000000-0005-0000-0000-00000F060000}"/>
    <cellStyle name="見出し 3 2 7 3" xfId="1804" xr:uid="{00000000-0005-0000-0000-000010060000}"/>
    <cellStyle name="見出し 3 2 8" xfId="1289" xr:uid="{00000000-0005-0000-0000-000011060000}"/>
    <cellStyle name="見出し 3 2 8 2" xfId="1872" xr:uid="{00000000-0005-0000-0000-000012060000}"/>
    <cellStyle name="見出し 3 2 8 3" xfId="1803" xr:uid="{00000000-0005-0000-0000-000013060000}"/>
    <cellStyle name="見出し 3 2 9" xfId="1290" xr:uid="{00000000-0005-0000-0000-000014060000}"/>
    <cellStyle name="見出し 3 2 9 2" xfId="1873" xr:uid="{00000000-0005-0000-0000-000015060000}"/>
    <cellStyle name="見出し 3 2 9 3" xfId="1802" xr:uid="{00000000-0005-0000-0000-000016060000}"/>
    <cellStyle name="見出し 3 2_21.11.02.　リビングプロシード田端様　【KDDI新規エリア　仙台市】配布エリア_ (3)" xfId="1291" xr:uid="{00000000-0005-0000-0000-000017060000}"/>
    <cellStyle name="見出し 3 20" xfId="1292" xr:uid="{00000000-0005-0000-0000-000018060000}"/>
    <cellStyle name="見出し 3 20 2" xfId="1874" xr:uid="{00000000-0005-0000-0000-000019060000}"/>
    <cellStyle name="見出し 3 20 3" xfId="1801" xr:uid="{00000000-0005-0000-0000-00001A060000}"/>
    <cellStyle name="見出し 3 21" xfId="1293" xr:uid="{00000000-0005-0000-0000-00001B060000}"/>
    <cellStyle name="見出し 3 21 2" xfId="1875" xr:uid="{00000000-0005-0000-0000-00001C060000}"/>
    <cellStyle name="見出し 3 21 3" xfId="1800" xr:uid="{00000000-0005-0000-0000-00001D060000}"/>
    <cellStyle name="見出し 3 22" xfId="1294" xr:uid="{00000000-0005-0000-0000-00001E060000}"/>
    <cellStyle name="見出し 3 22 2" xfId="1876" xr:uid="{00000000-0005-0000-0000-00001F060000}"/>
    <cellStyle name="見出し 3 22 3" xfId="1799" xr:uid="{00000000-0005-0000-0000-000020060000}"/>
    <cellStyle name="見出し 3 23" xfId="1295" xr:uid="{00000000-0005-0000-0000-000021060000}"/>
    <cellStyle name="見出し 3 23 2" xfId="1877" xr:uid="{00000000-0005-0000-0000-000022060000}"/>
    <cellStyle name="見出し 3 23 3" xfId="1798" xr:uid="{00000000-0005-0000-0000-000023060000}"/>
    <cellStyle name="見出し 3 24" xfId="1296" xr:uid="{00000000-0005-0000-0000-000024060000}"/>
    <cellStyle name="見出し 3 24 2" xfId="1878" xr:uid="{00000000-0005-0000-0000-000025060000}"/>
    <cellStyle name="見出し 3 24 3" xfId="1797" xr:uid="{00000000-0005-0000-0000-000026060000}"/>
    <cellStyle name="見出し 3 25" xfId="1297" xr:uid="{00000000-0005-0000-0000-000027060000}"/>
    <cellStyle name="見出し 3 25 2" xfId="1879" xr:uid="{00000000-0005-0000-0000-000028060000}"/>
    <cellStyle name="見出し 3 25 3" xfId="1796" xr:uid="{00000000-0005-0000-0000-000029060000}"/>
    <cellStyle name="見出し 3 26" xfId="1852" xr:uid="{00000000-0005-0000-0000-00002A060000}"/>
    <cellStyle name="見出し 3 26 2" xfId="1824" xr:uid="{00000000-0005-0000-0000-00002B060000}"/>
    <cellStyle name="見出し 3 3" xfId="1298" xr:uid="{00000000-0005-0000-0000-00002C060000}"/>
    <cellStyle name="見出し 3 3 2" xfId="1880" xr:uid="{00000000-0005-0000-0000-00002D060000}"/>
    <cellStyle name="見出し 3 3 3" xfId="1795" xr:uid="{00000000-0005-0000-0000-00002E060000}"/>
    <cellStyle name="見出し 3 4" xfId="1299" xr:uid="{00000000-0005-0000-0000-00002F060000}"/>
    <cellStyle name="見出し 3 4 2" xfId="1881" xr:uid="{00000000-0005-0000-0000-000030060000}"/>
    <cellStyle name="見出し 3 4 3" xfId="1794" xr:uid="{00000000-0005-0000-0000-000031060000}"/>
    <cellStyle name="見出し 3 5" xfId="1300" xr:uid="{00000000-0005-0000-0000-000032060000}"/>
    <cellStyle name="見出し 3 5 2" xfId="1882" xr:uid="{00000000-0005-0000-0000-000033060000}"/>
    <cellStyle name="見出し 3 5 3" xfId="1793" xr:uid="{00000000-0005-0000-0000-000034060000}"/>
    <cellStyle name="見出し 3 6" xfId="1301" xr:uid="{00000000-0005-0000-0000-000035060000}"/>
    <cellStyle name="見出し 3 6 2" xfId="1883" xr:uid="{00000000-0005-0000-0000-000036060000}"/>
    <cellStyle name="見出し 3 6 3" xfId="1792" xr:uid="{00000000-0005-0000-0000-000037060000}"/>
    <cellStyle name="見出し 3 7" xfId="1302" xr:uid="{00000000-0005-0000-0000-000038060000}"/>
    <cellStyle name="見出し 3 7 2" xfId="1884" xr:uid="{00000000-0005-0000-0000-000039060000}"/>
    <cellStyle name="見出し 3 7 3" xfId="1791" xr:uid="{00000000-0005-0000-0000-00003A060000}"/>
    <cellStyle name="見出し 3 8" xfId="1303" xr:uid="{00000000-0005-0000-0000-00003B060000}"/>
    <cellStyle name="見出し 3 8 2" xfId="1885" xr:uid="{00000000-0005-0000-0000-00003C060000}"/>
    <cellStyle name="見出し 3 8 3" xfId="1790" xr:uid="{00000000-0005-0000-0000-00003D060000}"/>
    <cellStyle name="見出し 3 9" xfId="1304" xr:uid="{00000000-0005-0000-0000-00003E060000}"/>
    <cellStyle name="見出し 3 9 2" xfId="1886" xr:uid="{00000000-0005-0000-0000-00003F060000}"/>
    <cellStyle name="見出し 3 9 3" xfId="1789" xr:uid="{00000000-0005-0000-0000-000040060000}"/>
    <cellStyle name="見出し 4" xfId="1305" builtinId="19" customBuiltin="1"/>
    <cellStyle name="見出し 4 10" xfId="1306" xr:uid="{00000000-0005-0000-0000-000042060000}"/>
    <cellStyle name="見出し 4 11" xfId="1307" xr:uid="{00000000-0005-0000-0000-000043060000}"/>
    <cellStyle name="見出し 4 12" xfId="1308" xr:uid="{00000000-0005-0000-0000-000044060000}"/>
    <cellStyle name="見出し 4 13" xfId="1309" xr:uid="{00000000-0005-0000-0000-000045060000}"/>
    <cellStyle name="見出し 4 14" xfId="1310" xr:uid="{00000000-0005-0000-0000-000046060000}"/>
    <cellStyle name="見出し 4 15" xfId="1311" xr:uid="{00000000-0005-0000-0000-000047060000}"/>
    <cellStyle name="見出し 4 16" xfId="1312" xr:uid="{00000000-0005-0000-0000-000048060000}"/>
    <cellStyle name="見出し 4 17" xfId="1313" xr:uid="{00000000-0005-0000-0000-000049060000}"/>
    <cellStyle name="見出し 4 18" xfId="1314" xr:uid="{00000000-0005-0000-0000-00004A060000}"/>
    <cellStyle name="見出し 4 19" xfId="1315" xr:uid="{00000000-0005-0000-0000-00004B060000}"/>
    <cellStyle name="見出し 4 2" xfId="1316" xr:uid="{00000000-0005-0000-0000-00004C060000}"/>
    <cellStyle name="見出し 4 2 10" xfId="1317" xr:uid="{00000000-0005-0000-0000-00004D060000}"/>
    <cellStyle name="見出し 4 2 11" xfId="1318" xr:uid="{00000000-0005-0000-0000-00004E060000}"/>
    <cellStyle name="見出し 4 2 2" xfId="1319" xr:uid="{00000000-0005-0000-0000-00004F060000}"/>
    <cellStyle name="見出し 4 2 3" xfId="1320" xr:uid="{00000000-0005-0000-0000-000050060000}"/>
    <cellStyle name="見出し 4 2 4" xfId="1321" xr:uid="{00000000-0005-0000-0000-000051060000}"/>
    <cellStyle name="見出し 4 2 5" xfId="1322" xr:uid="{00000000-0005-0000-0000-000052060000}"/>
    <cellStyle name="見出し 4 2 6" xfId="1323" xr:uid="{00000000-0005-0000-0000-000053060000}"/>
    <cellStyle name="見出し 4 2 7" xfId="1324" xr:uid="{00000000-0005-0000-0000-000054060000}"/>
    <cellStyle name="見出し 4 2 8" xfId="1325" xr:uid="{00000000-0005-0000-0000-000055060000}"/>
    <cellStyle name="見出し 4 2 9" xfId="1326" xr:uid="{00000000-0005-0000-0000-000056060000}"/>
    <cellStyle name="見出し 4 2_21.11.02.　リビングプロシード田端様　【KDDI新規エリア　仙台市】配布エリア_ (3)" xfId="1327" xr:uid="{00000000-0005-0000-0000-000057060000}"/>
    <cellStyle name="見出し 4 20" xfId="1328" xr:uid="{00000000-0005-0000-0000-000058060000}"/>
    <cellStyle name="見出し 4 21" xfId="1329" xr:uid="{00000000-0005-0000-0000-000059060000}"/>
    <cellStyle name="見出し 4 22" xfId="1330" xr:uid="{00000000-0005-0000-0000-00005A060000}"/>
    <cellStyle name="見出し 4 23" xfId="1331" xr:uid="{00000000-0005-0000-0000-00005B060000}"/>
    <cellStyle name="見出し 4 24" xfId="1332" xr:uid="{00000000-0005-0000-0000-00005C060000}"/>
    <cellStyle name="見出し 4 25" xfId="1333" xr:uid="{00000000-0005-0000-0000-00005D060000}"/>
    <cellStyle name="見出し 4 26" xfId="1887" xr:uid="{00000000-0005-0000-0000-00005E060000}"/>
    <cellStyle name="見出し 4 3" xfId="1334" xr:uid="{00000000-0005-0000-0000-00005F060000}"/>
    <cellStyle name="見出し 4 4" xfId="1335" xr:uid="{00000000-0005-0000-0000-000060060000}"/>
    <cellStyle name="見出し 4 5" xfId="1336" xr:uid="{00000000-0005-0000-0000-000061060000}"/>
    <cellStyle name="見出し 4 6" xfId="1337" xr:uid="{00000000-0005-0000-0000-000062060000}"/>
    <cellStyle name="見出し 4 7" xfId="1338" xr:uid="{00000000-0005-0000-0000-000063060000}"/>
    <cellStyle name="見出し 4 8" xfId="1339" xr:uid="{00000000-0005-0000-0000-000064060000}"/>
    <cellStyle name="見出し 4 9" xfId="1340" xr:uid="{00000000-0005-0000-0000-000065060000}"/>
    <cellStyle name="項目1" xfId="1341" xr:uid="{00000000-0005-0000-0000-000066060000}"/>
    <cellStyle name="項目2" xfId="1342" xr:uid="{00000000-0005-0000-0000-000067060000}"/>
    <cellStyle name="項目3" xfId="1343" xr:uid="{00000000-0005-0000-0000-000068060000}"/>
    <cellStyle name="項目4" xfId="1344" xr:uid="{00000000-0005-0000-0000-000069060000}"/>
    <cellStyle name="合計欄" xfId="1345" xr:uid="{00000000-0005-0000-0000-00006A060000}"/>
    <cellStyle name="集計" xfId="1346" builtinId="25" customBuiltin="1"/>
    <cellStyle name="集計 10" xfId="1347" xr:uid="{00000000-0005-0000-0000-00006C060000}"/>
    <cellStyle name="集計 10 2" xfId="1966" xr:uid="{00000000-0005-0000-0000-00006D060000}"/>
    <cellStyle name="集計 11" xfId="1348" xr:uid="{00000000-0005-0000-0000-00006E060000}"/>
    <cellStyle name="集計 11 2" xfId="1967" xr:uid="{00000000-0005-0000-0000-00006F060000}"/>
    <cellStyle name="集計 12" xfId="1349" xr:uid="{00000000-0005-0000-0000-000070060000}"/>
    <cellStyle name="集計 12 2" xfId="1968" xr:uid="{00000000-0005-0000-0000-000071060000}"/>
    <cellStyle name="集計 13" xfId="1350" xr:uid="{00000000-0005-0000-0000-000072060000}"/>
    <cellStyle name="集計 13 2" xfId="1969" xr:uid="{00000000-0005-0000-0000-000073060000}"/>
    <cellStyle name="集計 14" xfId="1351" xr:uid="{00000000-0005-0000-0000-000074060000}"/>
    <cellStyle name="集計 14 2" xfId="1970" xr:uid="{00000000-0005-0000-0000-000075060000}"/>
    <cellStyle name="集計 15" xfId="1352" xr:uid="{00000000-0005-0000-0000-000076060000}"/>
    <cellStyle name="集計 15 2" xfId="1971" xr:uid="{00000000-0005-0000-0000-000077060000}"/>
    <cellStyle name="集計 16" xfId="1353" xr:uid="{00000000-0005-0000-0000-000078060000}"/>
    <cellStyle name="集計 16 2" xfId="1972" xr:uid="{00000000-0005-0000-0000-000079060000}"/>
    <cellStyle name="集計 17" xfId="1354" xr:uid="{00000000-0005-0000-0000-00007A060000}"/>
    <cellStyle name="集計 17 2" xfId="1973" xr:uid="{00000000-0005-0000-0000-00007B060000}"/>
    <cellStyle name="集計 18" xfId="1355" xr:uid="{00000000-0005-0000-0000-00007C060000}"/>
    <cellStyle name="集計 18 2" xfId="1974" xr:uid="{00000000-0005-0000-0000-00007D060000}"/>
    <cellStyle name="集計 19" xfId="1356" xr:uid="{00000000-0005-0000-0000-00007E060000}"/>
    <cellStyle name="集計 19 2" xfId="1975" xr:uid="{00000000-0005-0000-0000-00007F060000}"/>
    <cellStyle name="集計 2" xfId="1357" xr:uid="{00000000-0005-0000-0000-000080060000}"/>
    <cellStyle name="集計 2 10" xfId="1358" xr:uid="{00000000-0005-0000-0000-000081060000}"/>
    <cellStyle name="集計 2 10 2" xfId="1977" xr:uid="{00000000-0005-0000-0000-000082060000}"/>
    <cellStyle name="集計 2 11" xfId="1359" xr:uid="{00000000-0005-0000-0000-000083060000}"/>
    <cellStyle name="集計 2 11 2" xfId="1978" xr:uid="{00000000-0005-0000-0000-000084060000}"/>
    <cellStyle name="集計 2 12" xfId="1976" xr:uid="{00000000-0005-0000-0000-000085060000}"/>
    <cellStyle name="集計 2 2" xfId="1360" xr:uid="{00000000-0005-0000-0000-000086060000}"/>
    <cellStyle name="集計 2 2 2" xfId="1979" xr:uid="{00000000-0005-0000-0000-000087060000}"/>
    <cellStyle name="集計 2 3" xfId="1361" xr:uid="{00000000-0005-0000-0000-000088060000}"/>
    <cellStyle name="集計 2 3 2" xfId="1980" xr:uid="{00000000-0005-0000-0000-000089060000}"/>
    <cellStyle name="集計 2 4" xfId="1362" xr:uid="{00000000-0005-0000-0000-00008A060000}"/>
    <cellStyle name="集計 2 4 2" xfId="1981" xr:uid="{00000000-0005-0000-0000-00008B060000}"/>
    <cellStyle name="集計 2 5" xfId="1363" xr:uid="{00000000-0005-0000-0000-00008C060000}"/>
    <cellStyle name="集計 2 5 2" xfId="1982" xr:uid="{00000000-0005-0000-0000-00008D060000}"/>
    <cellStyle name="集計 2 6" xfId="1364" xr:uid="{00000000-0005-0000-0000-00008E060000}"/>
    <cellStyle name="集計 2 6 2" xfId="1983" xr:uid="{00000000-0005-0000-0000-00008F060000}"/>
    <cellStyle name="集計 2 7" xfId="1365" xr:uid="{00000000-0005-0000-0000-000090060000}"/>
    <cellStyle name="集計 2 7 2" xfId="1984" xr:uid="{00000000-0005-0000-0000-000091060000}"/>
    <cellStyle name="集計 2 8" xfId="1366" xr:uid="{00000000-0005-0000-0000-000092060000}"/>
    <cellStyle name="集計 2 8 2" xfId="1985" xr:uid="{00000000-0005-0000-0000-000093060000}"/>
    <cellStyle name="集計 2 9" xfId="1367" xr:uid="{00000000-0005-0000-0000-000094060000}"/>
    <cellStyle name="集計 2 9 2" xfId="1986" xr:uid="{00000000-0005-0000-0000-000095060000}"/>
    <cellStyle name="集計 2_21.11.02.　リビングプロシード田端様　【KDDI新規エリア　仙台市】配布エリア_ (3)" xfId="1368" xr:uid="{00000000-0005-0000-0000-000096060000}"/>
    <cellStyle name="集計 20" xfId="1369" xr:uid="{00000000-0005-0000-0000-000097060000}"/>
    <cellStyle name="集計 20 2" xfId="1987" xr:uid="{00000000-0005-0000-0000-000098060000}"/>
    <cellStyle name="集計 21" xfId="1370" xr:uid="{00000000-0005-0000-0000-000099060000}"/>
    <cellStyle name="集計 21 2" xfId="1988" xr:uid="{00000000-0005-0000-0000-00009A060000}"/>
    <cellStyle name="集計 22" xfId="1371" xr:uid="{00000000-0005-0000-0000-00009B060000}"/>
    <cellStyle name="集計 22 2" xfId="1989" xr:uid="{00000000-0005-0000-0000-00009C060000}"/>
    <cellStyle name="集計 23" xfId="1372" xr:uid="{00000000-0005-0000-0000-00009D060000}"/>
    <cellStyle name="集計 23 2" xfId="1990" xr:uid="{00000000-0005-0000-0000-00009E060000}"/>
    <cellStyle name="集計 24" xfId="1373" xr:uid="{00000000-0005-0000-0000-00009F060000}"/>
    <cellStyle name="集計 24 2" xfId="1991" xr:uid="{00000000-0005-0000-0000-0000A0060000}"/>
    <cellStyle name="集計 25" xfId="1374" xr:uid="{00000000-0005-0000-0000-0000A1060000}"/>
    <cellStyle name="集計 25 2" xfId="1992" xr:uid="{00000000-0005-0000-0000-0000A2060000}"/>
    <cellStyle name="集計 26" xfId="1888" xr:uid="{00000000-0005-0000-0000-0000A3060000}"/>
    <cellStyle name="集計 26 2" xfId="1965" xr:uid="{00000000-0005-0000-0000-0000A4060000}"/>
    <cellStyle name="集計 3" xfId="1375" xr:uid="{00000000-0005-0000-0000-0000A5060000}"/>
    <cellStyle name="集計 3 2" xfId="1993" xr:uid="{00000000-0005-0000-0000-0000A6060000}"/>
    <cellStyle name="集計 4" xfId="1376" xr:uid="{00000000-0005-0000-0000-0000A7060000}"/>
    <cellStyle name="集計 4 2" xfId="1994" xr:uid="{00000000-0005-0000-0000-0000A8060000}"/>
    <cellStyle name="集計 5" xfId="1377" xr:uid="{00000000-0005-0000-0000-0000A9060000}"/>
    <cellStyle name="集計 5 2" xfId="1995" xr:uid="{00000000-0005-0000-0000-0000AA060000}"/>
    <cellStyle name="集計 6" xfId="1378" xr:uid="{00000000-0005-0000-0000-0000AB060000}"/>
    <cellStyle name="集計 6 2" xfId="1996" xr:uid="{00000000-0005-0000-0000-0000AC060000}"/>
    <cellStyle name="集計 7" xfId="1379" xr:uid="{00000000-0005-0000-0000-0000AD060000}"/>
    <cellStyle name="集計 7 2" xfId="1997" xr:uid="{00000000-0005-0000-0000-0000AE060000}"/>
    <cellStyle name="集計 8" xfId="1380" xr:uid="{00000000-0005-0000-0000-0000AF060000}"/>
    <cellStyle name="集計 8 2" xfId="1998" xr:uid="{00000000-0005-0000-0000-0000B0060000}"/>
    <cellStyle name="集計 9" xfId="1381" xr:uid="{00000000-0005-0000-0000-0000B1060000}"/>
    <cellStyle name="集計 9 2" xfId="1999" xr:uid="{00000000-0005-0000-0000-0000B2060000}"/>
    <cellStyle name="出力" xfId="1382" builtinId="21" customBuiltin="1"/>
    <cellStyle name="出力 10" xfId="1383" xr:uid="{00000000-0005-0000-0000-0000B4060000}"/>
    <cellStyle name="出力 10 2" xfId="2001" xr:uid="{00000000-0005-0000-0000-0000B5060000}"/>
    <cellStyle name="出力 11" xfId="1384" xr:uid="{00000000-0005-0000-0000-0000B6060000}"/>
    <cellStyle name="出力 11 2" xfId="2002" xr:uid="{00000000-0005-0000-0000-0000B7060000}"/>
    <cellStyle name="出力 12" xfId="1385" xr:uid="{00000000-0005-0000-0000-0000B8060000}"/>
    <cellStyle name="出力 12 2" xfId="2003" xr:uid="{00000000-0005-0000-0000-0000B9060000}"/>
    <cellStyle name="出力 13" xfId="1386" xr:uid="{00000000-0005-0000-0000-0000BA060000}"/>
    <cellStyle name="出力 13 2" xfId="2004" xr:uid="{00000000-0005-0000-0000-0000BB060000}"/>
    <cellStyle name="出力 14" xfId="1387" xr:uid="{00000000-0005-0000-0000-0000BC060000}"/>
    <cellStyle name="出力 14 2" xfId="2005" xr:uid="{00000000-0005-0000-0000-0000BD060000}"/>
    <cellStyle name="出力 15" xfId="1388" xr:uid="{00000000-0005-0000-0000-0000BE060000}"/>
    <cellStyle name="出力 15 2" xfId="2006" xr:uid="{00000000-0005-0000-0000-0000BF060000}"/>
    <cellStyle name="出力 16" xfId="1389" xr:uid="{00000000-0005-0000-0000-0000C0060000}"/>
    <cellStyle name="出力 16 2" xfId="2007" xr:uid="{00000000-0005-0000-0000-0000C1060000}"/>
    <cellStyle name="出力 17" xfId="1390" xr:uid="{00000000-0005-0000-0000-0000C2060000}"/>
    <cellStyle name="出力 17 2" xfId="2008" xr:uid="{00000000-0005-0000-0000-0000C3060000}"/>
    <cellStyle name="出力 18" xfId="1391" xr:uid="{00000000-0005-0000-0000-0000C4060000}"/>
    <cellStyle name="出力 18 2" xfId="2009" xr:uid="{00000000-0005-0000-0000-0000C5060000}"/>
    <cellStyle name="出力 19" xfId="1392" xr:uid="{00000000-0005-0000-0000-0000C6060000}"/>
    <cellStyle name="出力 19 2" xfId="2010" xr:uid="{00000000-0005-0000-0000-0000C7060000}"/>
    <cellStyle name="出力 2" xfId="1393" xr:uid="{00000000-0005-0000-0000-0000C8060000}"/>
    <cellStyle name="出力 2 10" xfId="1394" xr:uid="{00000000-0005-0000-0000-0000C9060000}"/>
    <cellStyle name="出力 2 10 2" xfId="2012" xr:uid="{00000000-0005-0000-0000-0000CA060000}"/>
    <cellStyle name="出力 2 11" xfId="1395" xr:uid="{00000000-0005-0000-0000-0000CB060000}"/>
    <cellStyle name="出力 2 11 2" xfId="2013" xr:uid="{00000000-0005-0000-0000-0000CC060000}"/>
    <cellStyle name="出力 2 12" xfId="2011" xr:uid="{00000000-0005-0000-0000-0000CD060000}"/>
    <cellStyle name="出力 2 2" xfId="1396" xr:uid="{00000000-0005-0000-0000-0000CE060000}"/>
    <cellStyle name="出力 2 2 2" xfId="2014" xr:uid="{00000000-0005-0000-0000-0000CF060000}"/>
    <cellStyle name="出力 2 3" xfId="1397" xr:uid="{00000000-0005-0000-0000-0000D0060000}"/>
    <cellStyle name="出力 2 3 2" xfId="2015" xr:uid="{00000000-0005-0000-0000-0000D1060000}"/>
    <cellStyle name="出力 2 4" xfId="1398" xr:uid="{00000000-0005-0000-0000-0000D2060000}"/>
    <cellStyle name="出力 2 4 2" xfId="2016" xr:uid="{00000000-0005-0000-0000-0000D3060000}"/>
    <cellStyle name="出力 2 5" xfId="1399" xr:uid="{00000000-0005-0000-0000-0000D4060000}"/>
    <cellStyle name="出力 2 5 2" xfId="2017" xr:uid="{00000000-0005-0000-0000-0000D5060000}"/>
    <cellStyle name="出力 2 6" xfId="1400" xr:uid="{00000000-0005-0000-0000-0000D6060000}"/>
    <cellStyle name="出力 2 6 2" xfId="2018" xr:uid="{00000000-0005-0000-0000-0000D7060000}"/>
    <cellStyle name="出力 2 7" xfId="1401" xr:uid="{00000000-0005-0000-0000-0000D8060000}"/>
    <cellStyle name="出力 2 7 2" xfId="2019" xr:uid="{00000000-0005-0000-0000-0000D9060000}"/>
    <cellStyle name="出力 2 8" xfId="1402" xr:uid="{00000000-0005-0000-0000-0000DA060000}"/>
    <cellStyle name="出力 2 8 2" xfId="2020" xr:uid="{00000000-0005-0000-0000-0000DB060000}"/>
    <cellStyle name="出力 2 9" xfId="1403" xr:uid="{00000000-0005-0000-0000-0000DC060000}"/>
    <cellStyle name="出力 2 9 2" xfId="2021" xr:uid="{00000000-0005-0000-0000-0000DD060000}"/>
    <cellStyle name="出力 2_21.11.02.　リビングプロシード田端様　【KDDI新規エリア　仙台市】配布エリア_ (3)" xfId="1404" xr:uid="{00000000-0005-0000-0000-0000DE060000}"/>
    <cellStyle name="出力 20" xfId="1405" xr:uid="{00000000-0005-0000-0000-0000DF060000}"/>
    <cellStyle name="出力 20 2" xfId="2022" xr:uid="{00000000-0005-0000-0000-0000E0060000}"/>
    <cellStyle name="出力 21" xfId="1406" xr:uid="{00000000-0005-0000-0000-0000E1060000}"/>
    <cellStyle name="出力 21 2" xfId="2023" xr:uid="{00000000-0005-0000-0000-0000E2060000}"/>
    <cellStyle name="出力 22" xfId="1407" xr:uid="{00000000-0005-0000-0000-0000E3060000}"/>
    <cellStyle name="出力 22 2" xfId="2024" xr:uid="{00000000-0005-0000-0000-0000E4060000}"/>
    <cellStyle name="出力 23" xfId="1408" xr:uid="{00000000-0005-0000-0000-0000E5060000}"/>
    <cellStyle name="出力 23 2" xfId="2025" xr:uid="{00000000-0005-0000-0000-0000E6060000}"/>
    <cellStyle name="出力 24" xfId="1409" xr:uid="{00000000-0005-0000-0000-0000E7060000}"/>
    <cellStyle name="出力 24 2" xfId="2026" xr:uid="{00000000-0005-0000-0000-0000E8060000}"/>
    <cellStyle name="出力 25" xfId="1410" xr:uid="{00000000-0005-0000-0000-0000E9060000}"/>
    <cellStyle name="出力 25 2" xfId="2027" xr:uid="{00000000-0005-0000-0000-0000EA060000}"/>
    <cellStyle name="出力 26" xfId="1889" xr:uid="{00000000-0005-0000-0000-0000EB060000}"/>
    <cellStyle name="出力 26 2" xfId="2000" xr:uid="{00000000-0005-0000-0000-0000EC060000}"/>
    <cellStyle name="出力 3" xfId="1411" xr:uid="{00000000-0005-0000-0000-0000ED060000}"/>
    <cellStyle name="出力 3 2" xfId="2028" xr:uid="{00000000-0005-0000-0000-0000EE060000}"/>
    <cellStyle name="出力 4" xfId="1412" xr:uid="{00000000-0005-0000-0000-0000EF060000}"/>
    <cellStyle name="出力 4 2" xfId="2029" xr:uid="{00000000-0005-0000-0000-0000F0060000}"/>
    <cellStyle name="出力 5" xfId="1413" xr:uid="{00000000-0005-0000-0000-0000F1060000}"/>
    <cellStyle name="出力 5 2" xfId="2030" xr:uid="{00000000-0005-0000-0000-0000F2060000}"/>
    <cellStyle name="出力 6" xfId="1414" xr:uid="{00000000-0005-0000-0000-0000F3060000}"/>
    <cellStyle name="出力 6 2" xfId="2031" xr:uid="{00000000-0005-0000-0000-0000F4060000}"/>
    <cellStyle name="出力 7" xfId="1415" xr:uid="{00000000-0005-0000-0000-0000F5060000}"/>
    <cellStyle name="出力 7 2" xfId="2032" xr:uid="{00000000-0005-0000-0000-0000F6060000}"/>
    <cellStyle name="出力 8" xfId="1416" xr:uid="{00000000-0005-0000-0000-0000F7060000}"/>
    <cellStyle name="出力 8 2" xfId="2033" xr:uid="{00000000-0005-0000-0000-0000F8060000}"/>
    <cellStyle name="出力 9" xfId="1417" xr:uid="{00000000-0005-0000-0000-0000F9060000}"/>
    <cellStyle name="出力 9 2" xfId="2034" xr:uid="{00000000-0005-0000-0000-0000FA060000}"/>
    <cellStyle name="説明文" xfId="1418" builtinId="53" customBuiltin="1"/>
    <cellStyle name="説明文 10" xfId="1419" xr:uid="{00000000-0005-0000-0000-0000FC060000}"/>
    <cellStyle name="説明文 11" xfId="1420" xr:uid="{00000000-0005-0000-0000-0000FD060000}"/>
    <cellStyle name="説明文 12" xfId="1421" xr:uid="{00000000-0005-0000-0000-0000FE060000}"/>
    <cellStyle name="説明文 13" xfId="1422" xr:uid="{00000000-0005-0000-0000-0000FF060000}"/>
    <cellStyle name="説明文 14" xfId="1423" xr:uid="{00000000-0005-0000-0000-000000070000}"/>
    <cellStyle name="説明文 15" xfId="1424" xr:uid="{00000000-0005-0000-0000-000001070000}"/>
    <cellStyle name="説明文 16" xfId="1425" xr:uid="{00000000-0005-0000-0000-000002070000}"/>
    <cellStyle name="説明文 17" xfId="1426" xr:uid="{00000000-0005-0000-0000-000003070000}"/>
    <cellStyle name="説明文 18" xfId="1427" xr:uid="{00000000-0005-0000-0000-000004070000}"/>
    <cellStyle name="説明文 19" xfId="1428" xr:uid="{00000000-0005-0000-0000-000005070000}"/>
    <cellStyle name="説明文 2" xfId="1429" xr:uid="{00000000-0005-0000-0000-000006070000}"/>
    <cellStyle name="説明文 2 10" xfId="1430" xr:uid="{00000000-0005-0000-0000-000007070000}"/>
    <cellStyle name="説明文 2 11" xfId="1431" xr:uid="{00000000-0005-0000-0000-000008070000}"/>
    <cellStyle name="説明文 2 2" xfId="1432" xr:uid="{00000000-0005-0000-0000-000009070000}"/>
    <cellStyle name="説明文 2 3" xfId="1433" xr:uid="{00000000-0005-0000-0000-00000A070000}"/>
    <cellStyle name="説明文 2 4" xfId="1434" xr:uid="{00000000-0005-0000-0000-00000B070000}"/>
    <cellStyle name="説明文 2 5" xfId="1435" xr:uid="{00000000-0005-0000-0000-00000C070000}"/>
    <cellStyle name="説明文 2 6" xfId="1436" xr:uid="{00000000-0005-0000-0000-00000D070000}"/>
    <cellStyle name="説明文 2 7" xfId="1437" xr:uid="{00000000-0005-0000-0000-00000E070000}"/>
    <cellStyle name="説明文 2 8" xfId="1438" xr:uid="{00000000-0005-0000-0000-00000F070000}"/>
    <cellStyle name="説明文 2 9" xfId="1439" xr:uid="{00000000-0005-0000-0000-000010070000}"/>
    <cellStyle name="説明文 2_21.11.02.　リビングプロシード田端様　【KDDI新規エリア　仙台市】配布エリア_ (3)" xfId="1440" xr:uid="{00000000-0005-0000-0000-000011070000}"/>
    <cellStyle name="説明文 20" xfId="1441" xr:uid="{00000000-0005-0000-0000-000012070000}"/>
    <cellStyle name="説明文 21" xfId="1442" xr:uid="{00000000-0005-0000-0000-000013070000}"/>
    <cellStyle name="説明文 22" xfId="1443" xr:uid="{00000000-0005-0000-0000-000014070000}"/>
    <cellStyle name="説明文 23" xfId="1444" xr:uid="{00000000-0005-0000-0000-000015070000}"/>
    <cellStyle name="説明文 24" xfId="1445" xr:uid="{00000000-0005-0000-0000-000016070000}"/>
    <cellStyle name="説明文 25" xfId="1446" xr:uid="{00000000-0005-0000-0000-000017070000}"/>
    <cellStyle name="説明文 26" xfId="1890" xr:uid="{00000000-0005-0000-0000-000018070000}"/>
    <cellStyle name="説明文 3" xfId="1447" xr:uid="{00000000-0005-0000-0000-000019070000}"/>
    <cellStyle name="説明文 4" xfId="1448" xr:uid="{00000000-0005-0000-0000-00001A070000}"/>
    <cellStyle name="説明文 5" xfId="1449" xr:uid="{00000000-0005-0000-0000-00001B070000}"/>
    <cellStyle name="説明文 6" xfId="1450" xr:uid="{00000000-0005-0000-0000-00001C070000}"/>
    <cellStyle name="説明文 7" xfId="1451" xr:uid="{00000000-0005-0000-0000-00001D070000}"/>
    <cellStyle name="説明文 8" xfId="1452" xr:uid="{00000000-0005-0000-0000-00001E070000}"/>
    <cellStyle name="説明文 9" xfId="1453" xr:uid="{00000000-0005-0000-0000-00001F070000}"/>
    <cellStyle name="注釈" xfId="1454" xr:uid="{00000000-0005-0000-0000-000020070000}"/>
    <cellStyle name="通貨 2" xfId="1689" xr:uid="{00000000-0005-0000-0000-000021070000}"/>
    <cellStyle name="日付1" xfId="1455" xr:uid="{00000000-0005-0000-0000-000022070000}"/>
    <cellStyle name="日付2" xfId="1456" xr:uid="{00000000-0005-0000-0000-000023070000}"/>
    <cellStyle name="日付3" xfId="1457" xr:uid="{00000000-0005-0000-0000-000024070000}"/>
    <cellStyle name="入力" xfId="1458" builtinId="20" customBuiltin="1"/>
    <cellStyle name="入力 10" xfId="1459" xr:uid="{00000000-0005-0000-0000-000026070000}"/>
    <cellStyle name="入力 10 2" xfId="2036" xr:uid="{00000000-0005-0000-0000-000027070000}"/>
    <cellStyle name="入力 11" xfId="1460" xr:uid="{00000000-0005-0000-0000-000028070000}"/>
    <cellStyle name="入力 11 2" xfId="2037" xr:uid="{00000000-0005-0000-0000-000029070000}"/>
    <cellStyle name="入力 12" xfId="1461" xr:uid="{00000000-0005-0000-0000-00002A070000}"/>
    <cellStyle name="入力 12 2" xfId="2038" xr:uid="{00000000-0005-0000-0000-00002B070000}"/>
    <cellStyle name="入力 13" xfId="1462" xr:uid="{00000000-0005-0000-0000-00002C070000}"/>
    <cellStyle name="入力 13 2" xfId="2039" xr:uid="{00000000-0005-0000-0000-00002D070000}"/>
    <cellStyle name="入力 14" xfId="1463" xr:uid="{00000000-0005-0000-0000-00002E070000}"/>
    <cellStyle name="入力 14 2" xfId="2040" xr:uid="{00000000-0005-0000-0000-00002F070000}"/>
    <cellStyle name="入力 15" xfId="1464" xr:uid="{00000000-0005-0000-0000-000030070000}"/>
    <cellStyle name="入力 15 2" xfId="2041" xr:uid="{00000000-0005-0000-0000-000031070000}"/>
    <cellStyle name="入力 16" xfId="1465" xr:uid="{00000000-0005-0000-0000-000032070000}"/>
    <cellStyle name="入力 16 2" xfId="2042" xr:uid="{00000000-0005-0000-0000-000033070000}"/>
    <cellStyle name="入力 17" xfId="1466" xr:uid="{00000000-0005-0000-0000-000034070000}"/>
    <cellStyle name="入力 17 2" xfId="2043" xr:uid="{00000000-0005-0000-0000-000035070000}"/>
    <cellStyle name="入力 18" xfId="1467" xr:uid="{00000000-0005-0000-0000-000036070000}"/>
    <cellStyle name="入力 18 2" xfId="2044" xr:uid="{00000000-0005-0000-0000-000037070000}"/>
    <cellStyle name="入力 19" xfId="1468" xr:uid="{00000000-0005-0000-0000-000038070000}"/>
    <cellStyle name="入力 19 2" xfId="2045" xr:uid="{00000000-0005-0000-0000-000039070000}"/>
    <cellStyle name="入力 2" xfId="1469" xr:uid="{00000000-0005-0000-0000-00003A070000}"/>
    <cellStyle name="入力 2 10" xfId="1470" xr:uid="{00000000-0005-0000-0000-00003B070000}"/>
    <cellStyle name="入力 2 10 2" xfId="2047" xr:uid="{00000000-0005-0000-0000-00003C070000}"/>
    <cellStyle name="入力 2 11" xfId="1471" xr:uid="{00000000-0005-0000-0000-00003D070000}"/>
    <cellStyle name="入力 2 11 2" xfId="2048" xr:uid="{00000000-0005-0000-0000-00003E070000}"/>
    <cellStyle name="入力 2 12" xfId="2046" xr:uid="{00000000-0005-0000-0000-00003F070000}"/>
    <cellStyle name="入力 2 2" xfId="1472" xr:uid="{00000000-0005-0000-0000-000040070000}"/>
    <cellStyle name="入力 2 2 2" xfId="2049" xr:uid="{00000000-0005-0000-0000-000041070000}"/>
    <cellStyle name="入力 2 3" xfId="1473" xr:uid="{00000000-0005-0000-0000-000042070000}"/>
    <cellStyle name="入力 2 3 2" xfId="2050" xr:uid="{00000000-0005-0000-0000-000043070000}"/>
    <cellStyle name="入力 2 4" xfId="1474" xr:uid="{00000000-0005-0000-0000-000044070000}"/>
    <cellStyle name="入力 2 4 2" xfId="2051" xr:uid="{00000000-0005-0000-0000-000045070000}"/>
    <cellStyle name="入力 2 5" xfId="1475" xr:uid="{00000000-0005-0000-0000-000046070000}"/>
    <cellStyle name="入力 2 5 2" xfId="2052" xr:uid="{00000000-0005-0000-0000-000047070000}"/>
    <cellStyle name="入力 2 6" xfId="1476" xr:uid="{00000000-0005-0000-0000-000048070000}"/>
    <cellStyle name="入力 2 6 2" xfId="2053" xr:uid="{00000000-0005-0000-0000-000049070000}"/>
    <cellStyle name="入力 2 7" xfId="1477" xr:uid="{00000000-0005-0000-0000-00004A070000}"/>
    <cellStyle name="入力 2 7 2" xfId="2054" xr:uid="{00000000-0005-0000-0000-00004B070000}"/>
    <cellStyle name="入力 2 8" xfId="1478" xr:uid="{00000000-0005-0000-0000-00004C070000}"/>
    <cellStyle name="入力 2 8 2" xfId="2055" xr:uid="{00000000-0005-0000-0000-00004D070000}"/>
    <cellStyle name="入力 2 9" xfId="1479" xr:uid="{00000000-0005-0000-0000-00004E070000}"/>
    <cellStyle name="入力 2 9 2" xfId="2056" xr:uid="{00000000-0005-0000-0000-00004F070000}"/>
    <cellStyle name="入力 2_21.11.02.　リビングプロシード田端様　【KDDI新規エリア　仙台市】配布エリア_ (3)" xfId="1480" xr:uid="{00000000-0005-0000-0000-000050070000}"/>
    <cellStyle name="入力 20" xfId="1481" xr:uid="{00000000-0005-0000-0000-000051070000}"/>
    <cellStyle name="入力 20 2" xfId="2057" xr:uid="{00000000-0005-0000-0000-000052070000}"/>
    <cellStyle name="入力 21" xfId="1482" xr:uid="{00000000-0005-0000-0000-000053070000}"/>
    <cellStyle name="入力 21 2" xfId="2058" xr:uid="{00000000-0005-0000-0000-000054070000}"/>
    <cellStyle name="入力 22" xfId="1483" xr:uid="{00000000-0005-0000-0000-000055070000}"/>
    <cellStyle name="入力 22 2" xfId="2059" xr:uid="{00000000-0005-0000-0000-000056070000}"/>
    <cellStyle name="入力 23" xfId="1484" xr:uid="{00000000-0005-0000-0000-000057070000}"/>
    <cellStyle name="入力 23 2" xfId="2060" xr:uid="{00000000-0005-0000-0000-000058070000}"/>
    <cellStyle name="入力 24" xfId="1485" xr:uid="{00000000-0005-0000-0000-000059070000}"/>
    <cellStyle name="入力 24 2" xfId="2061" xr:uid="{00000000-0005-0000-0000-00005A070000}"/>
    <cellStyle name="入力 25" xfId="1486" xr:uid="{00000000-0005-0000-0000-00005B070000}"/>
    <cellStyle name="入力 25 2" xfId="2062" xr:uid="{00000000-0005-0000-0000-00005C070000}"/>
    <cellStyle name="入力 26" xfId="1891" xr:uid="{00000000-0005-0000-0000-00005D070000}"/>
    <cellStyle name="入力 26 2" xfId="2035" xr:uid="{00000000-0005-0000-0000-00005E070000}"/>
    <cellStyle name="入力 3" xfId="1487" xr:uid="{00000000-0005-0000-0000-00005F070000}"/>
    <cellStyle name="入力 3 2" xfId="2063" xr:uid="{00000000-0005-0000-0000-000060070000}"/>
    <cellStyle name="入力 4" xfId="1488" xr:uid="{00000000-0005-0000-0000-000061070000}"/>
    <cellStyle name="入力 4 2" xfId="2064" xr:uid="{00000000-0005-0000-0000-000062070000}"/>
    <cellStyle name="入力 5" xfId="1489" xr:uid="{00000000-0005-0000-0000-000063070000}"/>
    <cellStyle name="入力 5 2" xfId="2065" xr:uid="{00000000-0005-0000-0000-000064070000}"/>
    <cellStyle name="入力 6" xfId="1490" xr:uid="{00000000-0005-0000-0000-000065070000}"/>
    <cellStyle name="入力 6 2" xfId="2066" xr:uid="{00000000-0005-0000-0000-000066070000}"/>
    <cellStyle name="入力 7" xfId="1491" xr:uid="{00000000-0005-0000-0000-000067070000}"/>
    <cellStyle name="入力 7 2" xfId="2067" xr:uid="{00000000-0005-0000-0000-000068070000}"/>
    <cellStyle name="入力 8" xfId="1492" xr:uid="{00000000-0005-0000-0000-000069070000}"/>
    <cellStyle name="入力 8 2" xfId="2068" xr:uid="{00000000-0005-0000-0000-00006A070000}"/>
    <cellStyle name="入力 9" xfId="1493" xr:uid="{00000000-0005-0000-0000-00006B070000}"/>
    <cellStyle name="入力 9 2" xfId="2069" xr:uid="{00000000-0005-0000-0000-00006C070000}"/>
    <cellStyle name="入力値" xfId="1494" xr:uid="{00000000-0005-0000-0000-00006D070000}"/>
    <cellStyle name="標準" xfId="0" builtinId="0"/>
    <cellStyle name="標準 10" xfId="1495" xr:uid="{00000000-0005-0000-0000-00006F070000}"/>
    <cellStyle name="標準 11" xfId="1496" xr:uid="{00000000-0005-0000-0000-000070070000}"/>
    <cellStyle name="標準 12" xfId="1497" xr:uid="{00000000-0005-0000-0000-000071070000}"/>
    <cellStyle name="標準 13" xfId="1498" xr:uid="{00000000-0005-0000-0000-000072070000}"/>
    <cellStyle name="標準 14" xfId="1499" xr:uid="{00000000-0005-0000-0000-000073070000}"/>
    <cellStyle name="標準 15" xfId="1500" xr:uid="{00000000-0005-0000-0000-000074070000}"/>
    <cellStyle name="標準 16" xfId="1501" xr:uid="{00000000-0005-0000-0000-000075070000}"/>
    <cellStyle name="標準 17" xfId="1502" xr:uid="{00000000-0005-0000-0000-000076070000}"/>
    <cellStyle name="標準 18" xfId="1503" xr:uid="{00000000-0005-0000-0000-000077070000}"/>
    <cellStyle name="標準 19" xfId="1504" xr:uid="{00000000-0005-0000-0000-000078070000}"/>
    <cellStyle name="標準 2" xfId="1505" xr:uid="{00000000-0005-0000-0000-000079070000}"/>
    <cellStyle name="標準 2 2" xfId="1506" xr:uid="{00000000-0005-0000-0000-00007A070000}"/>
    <cellStyle name="標準 2 3" xfId="1690" xr:uid="{00000000-0005-0000-0000-00007B070000}"/>
    <cellStyle name="標準 20" xfId="1507" xr:uid="{00000000-0005-0000-0000-00007C070000}"/>
    <cellStyle name="標準 21" xfId="1508" xr:uid="{00000000-0005-0000-0000-00007D070000}"/>
    <cellStyle name="標準 22" xfId="1509" xr:uid="{00000000-0005-0000-0000-00007E070000}"/>
    <cellStyle name="標準 23" xfId="1510" xr:uid="{00000000-0005-0000-0000-00007F070000}"/>
    <cellStyle name="標準 24" xfId="1511" xr:uid="{00000000-0005-0000-0000-000080070000}"/>
    <cellStyle name="標準 25" xfId="1512" xr:uid="{00000000-0005-0000-0000-000081070000}"/>
    <cellStyle name="標準 26" xfId="1691" xr:uid="{00000000-0005-0000-0000-000082070000}"/>
    <cellStyle name="標準 27" xfId="1692" xr:uid="{00000000-0005-0000-0000-000083070000}"/>
    <cellStyle name="標準 28" xfId="1744" xr:uid="{00000000-0005-0000-0000-000084070000}"/>
    <cellStyle name="標準 28 2" xfId="1780" xr:uid="{00000000-0005-0000-0000-000085070000}"/>
    <cellStyle name="標準 28 3" xfId="1893" xr:uid="{00000000-0005-0000-0000-000086070000}"/>
    <cellStyle name="標準 28 4" xfId="2070" xr:uid="{00000000-0005-0000-0000-000087070000}"/>
    <cellStyle name="標準 29" xfId="1782" xr:uid="{00000000-0005-0000-0000-000088070000}"/>
    <cellStyle name="標準 3" xfId="1513" xr:uid="{00000000-0005-0000-0000-000089070000}"/>
    <cellStyle name="標準 3 2" xfId="1693" xr:uid="{00000000-0005-0000-0000-00008A070000}"/>
    <cellStyle name="標準 30" xfId="1781" xr:uid="{00000000-0005-0000-0000-00008B070000}"/>
    <cellStyle name="標準 31" xfId="1894" xr:uid="{00000000-0005-0000-0000-00008C070000}"/>
    <cellStyle name="標準 4" xfId="1514" xr:uid="{00000000-0005-0000-0000-00008D070000}"/>
    <cellStyle name="標準 5" xfId="1515" xr:uid="{00000000-0005-0000-0000-00008E070000}"/>
    <cellStyle name="標準 6" xfId="1516" xr:uid="{00000000-0005-0000-0000-00008F070000}"/>
    <cellStyle name="標準 7" xfId="1517" xr:uid="{00000000-0005-0000-0000-000090070000}"/>
    <cellStyle name="標準 8" xfId="1518" xr:uid="{00000000-0005-0000-0000-000091070000}"/>
    <cellStyle name="標準 9" xfId="1519" xr:uid="{00000000-0005-0000-0000-000092070000}"/>
    <cellStyle name="標準_【塩釜市・七ヶ浜町】配布エリア20110215(1)" xfId="1520" xr:uid="{00000000-0005-0000-0000-000093070000}"/>
    <cellStyle name="標準_AOBAM" xfId="1521" xr:uid="{00000000-0005-0000-0000-000094070000}"/>
    <cellStyle name="標準_IZUMM" xfId="1522" xr:uid="{00000000-0005-0000-0000-000095070000}"/>
    <cellStyle name="標準_MIYAM" xfId="1523" xr:uid="{00000000-0005-0000-0000-000096070000}"/>
    <cellStyle name="標準_TAIHM" xfId="1524" xr:uid="{00000000-0005-0000-0000-000097070000}"/>
    <cellStyle name="標準_WAKAM" xfId="1525" xr:uid="{00000000-0005-0000-0000-000098070000}"/>
    <cellStyle name="標準_エリア番地表" xfId="1526" xr:uid="{00000000-0005-0000-0000-000099070000}"/>
    <cellStyle name="標準_エリア明細【38期C-1：丁目毎】" xfId="1527" xr:uid="{00000000-0005-0000-0000-00009A070000}"/>
    <cellStyle name="標準_エリア明細【38期C-1】" xfId="1528" xr:uid="{00000000-0005-0000-0000-00009B070000}"/>
    <cellStyle name="表示済みのハイパーリンク" xfId="1566" builtinId="9" hidden="1"/>
    <cellStyle name="表示済みのハイパーリンク" xfId="1568" builtinId="9" hidden="1"/>
    <cellStyle name="表示済みのハイパーリンク" xfId="1570" builtinId="9" hidden="1"/>
    <cellStyle name="表示済みのハイパーリンク" xfId="1572" builtinId="9" hidden="1"/>
    <cellStyle name="表示済みのハイパーリンク" xfId="1574" builtinId="9" hidden="1"/>
    <cellStyle name="表示済みのハイパーリンク" xfId="1576" builtinId="9" hidden="1"/>
    <cellStyle name="表示済みのハイパーリンク" xfId="1578" builtinId="9" hidden="1"/>
    <cellStyle name="表示済みのハイパーリンク" xfId="1580" builtinId="9" hidden="1"/>
    <cellStyle name="表示済みのハイパーリンク" xfId="1582" builtinId="9" hidden="1"/>
    <cellStyle name="表示済みのハイパーリンク" xfId="1584" builtinId="9" hidden="1"/>
    <cellStyle name="表示済みのハイパーリンク" xfId="1586" builtinId="9" hidden="1"/>
    <cellStyle name="表示済みのハイパーリンク" xfId="1588" builtinId="9" hidden="1"/>
    <cellStyle name="表示済みのハイパーリンク" xfId="1590" builtinId="9" hidden="1"/>
    <cellStyle name="表示済みのハイパーリンク" xfId="1592" builtinId="9" hidden="1"/>
    <cellStyle name="表示済みのハイパーリンク" xfId="1594" builtinId="9" hidden="1"/>
    <cellStyle name="表示済みのハイパーリンク" xfId="1596" builtinId="9" hidden="1"/>
    <cellStyle name="表示済みのハイパーリンク" xfId="1598" builtinId="9" hidden="1"/>
    <cellStyle name="表示済みのハイパーリンク" xfId="1600" builtinId="9" hidden="1"/>
    <cellStyle name="表示済みのハイパーリンク" xfId="1602" builtinId="9" hidden="1"/>
    <cellStyle name="表示済みのハイパーリンク" xfId="1604" builtinId="9" hidden="1"/>
    <cellStyle name="表示済みのハイパーリンク" xfId="1606" builtinId="9" hidden="1"/>
    <cellStyle name="表示済みのハイパーリンク" xfId="1608" builtinId="9" hidden="1"/>
    <cellStyle name="表示済みのハイパーリンク" xfId="1610" builtinId="9" hidden="1"/>
    <cellStyle name="表示済みのハイパーリンク" xfId="1612" builtinId="9" hidden="1"/>
    <cellStyle name="表示済みのハイパーリンク" xfId="1614" builtinId="9" hidden="1"/>
    <cellStyle name="表示済みのハイパーリンク" xfId="1616" builtinId="9" hidden="1"/>
    <cellStyle name="表示済みのハイパーリンク" xfId="1618" builtinId="9" hidden="1"/>
    <cellStyle name="表示済みのハイパーリンク" xfId="1620" builtinId="9" hidden="1"/>
    <cellStyle name="表示済みのハイパーリンク" xfId="1622" builtinId="9" hidden="1"/>
    <cellStyle name="表示済みのハイパーリンク" xfId="1624" builtinId="9" hidden="1"/>
    <cellStyle name="表示済みのハイパーリンク" xfId="1626" builtinId="9" hidden="1"/>
    <cellStyle name="表示済みのハイパーリンク" xfId="1628" builtinId="9" hidden="1"/>
    <cellStyle name="表示済みのハイパーリンク" xfId="1630" builtinId="9" hidden="1"/>
    <cellStyle name="表示済みのハイパーリンク" xfId="1632" builtinId="9" hidden="1"/>
    <cellStyle name="表示済みのハイパーリンク" xfId="1634" builtinId="9" hidden="1"/>
    <cellStyle name="表示済みのハイパーリンク" xfId="1636" builtinId="9" hidden="1"/>
    <cellStyle name="表示済みのハイパーリンク" xfId="1638" builtinId="9" hidden="1"/>
    <cellStyle name="表示済みのハイパーリンク" xfId="1640" builtinId="9" hidden="1"/>
    <cellStyle name="表示済みのハイパーリンク" xfId="1642" builtinId="9" hidden="1"/>
    <cellStyle name="表示済みのハイパーリンク" xfId="1644" builtinId="9" hidden="1"/>
    <cellStyle name="表示済みのハイパーリンク" xfId="1646" builtinId="9" hidden="1"/>
    <cellStyle name="表示済みのハイパーリンク" xfId="1648" builtinId="9" hidden="1"/>
    <cellStyle name="表示済みのハイパーリンク" xfId="1650" builtinId="9" hidden="1"/>
    <cellStyle name="表示済みのハイパーリンク" xfId="1652" builtinId="9" hidden="1"/>
    <cellStyle name="表示済みのハイパーリンク" xfId="1654" builtinId="9" hidden="1"/>
    <cellStyle name="表示済みのハイパーリンク" xfId="1656" builtinId="9" hidden="1"/>
    <cellStyle name="表示済みのハイパーリンク" xfId="1658" builtinId="9" hidden="1"/>
    <cellStyle name="表示済みのハイパーリンク" xfId="1660" builtinId="9" hidden="1"/>
    <cellStyle name="表示済みのハイパーリンク" xfId="1662" builtinId="9" hidden="1"/>
    <cellStyle name="表示済みのハイパーリンク" xfId="1664" builtinId="9" hidden="1"/>
    <cellStyle name="表示済みのハイパーリンク" xfId="1666" builtinId="9" hidden="1"/>
    <cellStyle name="表示済みのハイパーリンク" xfId="1668" builtinId="9" hidden="1"/>
    <cellStyle name="表示済みのハイパーリンク" xfId="1670" builtinId="9" hidden="1"/>
    <cellStyle name="表示済みのハイパーリンク" xfId="1672" builtinId="9" hidden="1"/>
    <cellStyle name="表示済みのハイパーリンク" xfId="1674" builtinId="9" hidden="1"/>
    <cellStyle name="表示済みのハイパーリンク" xfId="1676" builtinId="9" hidden="1"/>
    <cellStyle name="表示済みのハイパーリンク" xfId="1678" builtinId="9" hidden="1"/>
    <cellStyle name="表示済みのハイパーリンク" xfId="1680" builtinId="9" hidden="1"/>
    <cellStyle name="表示済みのハイパーリンク" xfId="1682" builtinId="9" hidden="1"/>
    <cellStyle name="表示済みのハイパーリンク" xfId="1684" builtinId="9" hidden="1"/>
    <cellStyle name="表示済みのハイパーリンク" xfId="1686" builtinId="9" hidden="1"/>
    <cellStyle name="表示済みのハイパーリンク" xfId="1695" builtinId="9" hidden="1"/>
    <cellStyle name="表示済みのハイパーリンク" xfId="1697" builtinId="9" hidden="1"/>
    <cellStyle name="表示済みのハイパーリンク" xfId="1699" builtinId="9" hidden="1"/>
    <cellStyle name="表示済みのハイパーリンク" xfId="1701" builtinId="9" hidden="1"/>
    <cellStyle name="表示済みのハイパーリンク" xfId="1703" builtinId="9" hidden="1"/>
    <cellStyle name="表示済みのハイパーリンク" xfId="1705" builtinId="9" hidden="1"/>
    <cellStyle name="表示済みのハイパーリンク" xfId="1707" builtinId="9" hidden="1"/>
    <cellStyle name="表示済みのハイパーリンク" xfId="1709" builtinId="9" hidden="1"/>
    <cellStyle name="表示済みのハイパーリンク" xfId="1711" builtinId="9" hidden="1"/>
    <cellStyle name="表示済みのハイパーリンク" xfId="1713" builtinId="9" hidden="1"/>
    <cellStyle name="表示済みのハイパーリンク" xfId="1715" builtinId="9" hidden="1"/>
    <cellStyle name="表示済みのハイパーリンク" xfId="1717" builtinId="9" hidden="1"/>
    <cellStyle name="表示済みのハイパーリンク" xfId="1719" builtinId="9" hidden="1"/>
    <cellStyle name="表示済みのハイパーリンク" xfId="1721" builtinId="9" hidden="1"/>
    <cellStyle name="表示済みのハイパーリンク" xfId="1723" builtinId="9" hidden="1"/>
    <cellStyle name="表示済みのハイパーリンク" xfId="1725" builtinId="9" hidden="1"/>
    <cellStyle name="表示済みのハイパーリンク" xfId="1727" builtinId="9" hidden="1"/>
    <cellStyle name="表示済みのハイパーリンク" xfId="1729" builtinId="9" hidden="1"/>
    <cellStyle name="表示済みのハイパーリンク" xfId="1731" builtinId="9" hidden="1"/>
    <cellStyle name="表示済みのハイパーリンク" xfId="1733" builtinId="9" hidden="1"/>
    <cellStyle name="表示済みのハイパーリンク" xfId="1735" builtinId="9" hidden="1"/>
    <cellStyle name="表示済みのハイパーリンク" xfId="1737" builtinId="9" hidden="1"/>
    <cellStyle name="表示済みのハイパーリンク" xfId="1739" builtinId="9" hidden="1"/>
    <cellStyle name="表示済みのハイパーリンク" xfId="1741" builtinId="9" hidden="1"/>
    <cellStyle name="表示済みのハイパーリンク" xfId="1743" builtinId="9" hidden="1"/>
    <cellStyle name="良い" xfId="1529" builtinId="26" customBuiltin="1"/>
    <cellStyle name="良い 10" xfId="1530" xr:uid="{00000000-0005-0000-0000-0000F3070000}"/>
    <cellStyle name="良い 11" xfId="1531" xr:uid="{00000000-0005-0000-0000-0000F4070000}"/>
    <cellStyle name="良い 12" xfId="1532" xr:uid="{00000000-0005-0000-0000-0000F5070000}"/>
    <cellStyle name="良い 13" xfId="1533" xr:uid="{00000000-0005-0000-0000-0000F6070000}"/>
    <cellStyle name="良い 14" xfId="1534" xr:uid="{00000000-0005-0000-0000-0000F7070000}"/>
    <cellStyle name="良い 15" xfId="1535" xr:uid="{00000000-0005-0000-0000-0000F8070000}"/>
    <cellStyle name="良い 16" xfId="1536" xr:uid="{00000000-0005-0000-0000-0000F9070000}"/>
    <cellStyle name="良い 17" xfId="1537" xr:uid="{00000000-0005-0000-0000-0000FA070000}"/>
    <cellStyle name="良い 18" xfId="1538" xr:uid="{00000000-0005-0000-0000-0000FB070000}"/>
    <cellStyle name="良い 19" xfId="1539" xr:uid="{00000000-0005-0000-0000-0000FC070000}"/>
    <cellStyle name="良い 2" xfId="1540" xr:uid="{00000000-0005-0000-0000-0000FD070000}"/>
    <cellStyle name="良い 2 10" xfId="1541" xr:uid="{00000000-0005-0000-0000-0000FE070000}"/>
    <cellStyle name="良い 2 11" xfId="1542" xr:uid="{00000000-0005-0000-0000-0000FF070000}"/>
    <cellStyle name="良い 2 2" xfId="1543" xr:uid="{00000000-0005-0000-0000-000000080000}"/>
    <cellStyle name="良い 2 3" xfId="1544" xr:uid="{00000000-0005-0000-0000-000001080000}"/>
    <cellStyle name="良い 2 4" xfId="1545" xr:uid="{00000000-0005-0000-0000-000002080000}"/>
    <cellStyle name="良い 2 5" xfId="1546" xr:uid="{00000000-0005-0000-0000-000003080000}"/>
    <cellStyle name="良い 2 6" xfId="1547" xr:uid="{00000000-0005-0000-0000-000004080000}"/>
    <cellStyle name="良い 2 7" xfId="1548" xr:uid="{00000000-0005-0000-0000-000005080000}"/>
    <cellStyle name="良い 2 8" xfId="1549" xr:uid="{00000000-0005-0000-0000-000006080000}"/>
    <cellStyle name="良い 2 9" xfId="1550" xr:uid="{00000000-0005-0000-0000-000007080000}"/>
    <cellStyle name="良い 2_21.11.02.　リビングプロシード田端様　【KDDI新規エリア　仙台市】配布エリア_ (3)" xfId="1551" xr:uid="{00000000-0005-0000-0000-000008080000}"/>
    <cellStyle name="良い 20" xfId="1552" xr:uid="{00000000-0005-0000-0000-000009080000}"/>
    <cellStyle name="良い 21" xfId="1553" xr:uid="{00000000-0005-0000-0000-00000A080000}"/>
    <cellStyle name="良い 22" xfId="1554" xr:uid="{00000000-0005-0000-0000-00000B080000}"/>
    <cellStyle name="良い 23" xfId="1555" xr:uid="{00000000-0005-0000-0000-00000C080000}"/>
    <cellStyle name="良い 24" xfId="1556" xr:uid="{00000000-0005-0000-0000-00000D080000}"/>
    <cellStyle name="良い 25" xfId="1557" xr:uid="{00000000-0005-0000-0000-00000E080000}"/>
    <cellStyle name="良い 26" xfId="1892" xr:uid="{00000000-0005-0000-0000-00000F080000}"/>
    <cellStyle name="良い 3" xfId="1558" xr:uid="{00000000-0005-0000-0000-000010080000}"/>
    <cellStyle name="良い 4" xfId="1559" xr:uid="{00000000-0005-0000-0000-000011080000}"/>
    <cellStyle name="良い 5" xfId="1560" xr:uid="{00000000-0005-0000-0000-000012080000}"/>
    <cellStyle name="良い 6" xfId="1561" xr:uid="{00000000-0005-0000-0000-000013080000}"/>
    <cellStyle name="良い 7" xfId="1562" xr:uid="{00000000-0005-0000-0000-000014080000}"/>
    <cellStyle name="良い 8" xfId="1563" xr:uid="{00000000-0005-0000-0000-000015080000}"/>
    <cellStyle name="良い 9" xfId="1564" xr:uid="{00000000-0005-0000-0000-00001608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2</xdr:row>
      <xdr:rowOff>123825</xdr:rowOff>
    </xdr:from>
    <xdr:to>
      <xdr:col>13</xdr:col>
      <xdr:colOff>28575</xdr:colOff>
      <xdr:row>3</xdr:row>
      <xdr:rowOff>0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71449" y="733425"/>
          <a:ext cx="8782051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ご希望の配布セグメントに合わせて、地区名左の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『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空白セル（網掛部分）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』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へ数字をご入力下さい。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配布数が自動計算されます</a:t>
          </a:r>
        </a:p>
        <a:p>
          <a:pPr algn="l" rtl="0">
            <a:lnSpc>
              <a:spcPts val="1400"/>
            </a:lnSpc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【 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軒並配布：１　　戸建へのみ配布：２　　集合へのみ配布：３ 　事業所配布：４　事業所除く配布：５　</a:t>
          </a:r>
          <a:endParaRPr lang="en-US" altLang="ja-JP" sz="14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21942;&#26989;&#65298;&#37096;\&#20013;&#26449;&#12414;&#12373;&#12392;&#12375;\&#26009;&#37329;&#34920;&#22411;&#35211;&#3130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blue02\blu02-022\&#20225;&#30011;&#65319;\_Data_Lib\Work\&#26376;&#27425;&#23450;&#20363;\au&#23455;&#32318;\&#35299;&#32004;&#26032;&#35215;\&#35299;&#32004;&#26032;&#35215;2005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blue02\blu02-022\&#20225;&#30011;&#65319;\_&#32113;&#35336;\&#26696;&#20214;\&#12469;&#12540;&#12499;&#12473;&#12539;OP&#21205;&#21521;\EVDO&#22793;&#26356;&#21069;ARPU&#12539;&#31227;&#21205;&#27231;&#21033;&#29992;&#26399;&#3829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304_aobayafp_bookpro/kaneko/47&#26399;&#36039;&#26009;/WIN&#26085;&#21029;&#25512;&#31227;&#12464;&#12521;&#1250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blue02\blu02-022\&#20225;&#30011;&#65319;\_Data_Lib\Work\&#26376;&#27425;&#23450;&#20363;\&#25505;&#31639;&#26908;&#35342;&#20250;&#35696;\12&#26376;&#24230;&#65345;&#65365;&#31292;&#21205;&#23455;&#32318;&#27010;&#27841;&#65288;&#25505;&#31639;&#26908;&#35342;&#20250;&#65289;\&#27231;&#31278;&#21029;&#36039;&#2600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&#38463;&#37096;&#12415;&#12501;&#12449;&#12452;&#12523;/&#29872;&#22659;&#25972;&#20633;180307/&#12456;&#12522;&#12450;&#26126;&#32048;&#12304;50A&#12505;&#12540;&#12473;&#12305;&#30906;&#234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倉建設料金 (2)"/>
      <sheetName val="大倉建設料金"/>
      <sheetName val=" 料金表 (JAC厚紙) (2)"/>
      <sheetName val=" 料金表 (JAC厚紙)"/>
      <sheetName val="カートレットH1516 (報宣)"/>
      <sheetName val="カートレットH15318 (新) (報宣)"/>
      <sheetName val="カートレットH1516 (新)"/>
      <sheetName val="カートレットH14822"/>
      <sheetName val="カートレットB2"/>
      <sheetName val=" 料金表 (3)"/>
      <sheetName val=" 料金表 (前橋)"/>
      <sheetName val="折込 (4)"/>
      <sheetName val=" 建築（ティーネット）"/>
      <sheetName val=" かけこみでら"/>
      <sheetName val=" 料金表 (2)"/>
      <sheetName val="その他 (2)"/>
      <sheetName val="その他 (4)"/>
      <sheetName val="その他 (3)"/>
      <sheetName val="その他"/>
      <sheetName val=" 料金表 (有楽厚紙) (2)"/>
      <sheetName val=" 料金表 (有楽土地)"/>
      <sheetName val=" 料金表 (有楽16.5％引き)"/>
      <sheetName val=" 料金表"/>
      <sheetName val=" 料金表 (有楽厚紙) (16.5％引き)"/>
      <sheetName val=" 料金表 (有楽厚紙)"/>
      <sheetName val=" 料金表 (OF21) (請求用)"/>
      <sheetName val=" 料金表 (OF21)"/>
      <sheetName val=" 料金表 (5)"/>
      <sheetName val="栄光見積 (2004)"/>
      <sheetName val="アシスト見積"/>
      <sheetName val="新潟料金"/>
      <sheetName val="山梨料金"/>
      <sheetName val="宮城県料金(B3)"/>
      <sheetName val="宮城県料金(B4)"/>
      <sheetName val="静岡料金"/>
      <sheetName val="アシスト粗利"/>
      <sheetName val="アシスト値引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まとめ"/>
      <sheetName val="pt"/>
      <sheetName val="方式別まとめ"/>
      <sheetName val="方式別pt"/>
      <sheetName val="解約DB"/>
      <sheetName val="新規DB"/>
      <sheetName val="実績DB"/>
      <sheetName val="Q01_解約基準"/>
      <sheetName val="Q02_新規基準"/>
      <sheetName val="Q03_実績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年月</v>
          </cell>
          <cell r="B1" t="str">
            <v>基準区分</v>
          </cell>
          <cell r="C1" t="str">
            <v>区分</v>
          </cell>
          <cell r="D1" t="str">
            <v>事業部</v>
          </cell>
          <cell r="E1" t="str">
            <v>支社区分</v>
          </cell>
          <cell r="F1" t="str">
            <v>解約新規数</v>
          </cell>
        </row>
        <row r="2">
          <cell r="A2" t="str">
            <v>200501</v>
          </cell>
          <cell r="B2" t="str">
            <v>解約</v>
          </cell>
          <cell r="C2" t="str">
            <v>1</v>
          </cell>
          <cell r="D2" t="str">
            <v>0</v>
          </cell>
          <cell r="E2" t="str">
            <v>1</v>
          </cell>
          <cell r="F2">
            <v>27408</v>
          </cell>
        </row>
        <row r="3">
          <cell r="A3" t="str">
            <v>200501</v>
          </cell>
          <cell r="B3" t="str">
            <v>解約</v>
          </cell>
          <cell r="C3" t="str">
            <v>1</v>
          </cell>
          <cell r="D3" t="str">
            <v>0</v>
          </cell>
          <cell r="E3" t="str">
            <v>2</v>
          </cell>
          <cell r="F3">
            <v>12207</v>
          </cell>
        </row>
        <row r="4">
          <cell r="A4" t="str">
            <v>200501</v>
          </cell>
          <cell r="B4" t="str">
            <v>解約</v>
          </cell>
          <cell r="C4" t="str">
            <v>1</v>
          </cell>
          <cell r="D4" t="str">
            <v>0</v>
          </cell>
          <cell r="E4" t="str">
            <v>C</v>
          </cell>
          <cell r="F4">
            <v>2045</v>
          </cell>
        </row>
        <row r="5">
          <cell r="A5" t="str">
            <v>200501</v>
          </cell>
          <cell r="B5" t="str">
            <v>解約</v>
          </cell>
          <cell r="C5" t="str">
            <v>1</v>
          </cell>
          <cell r="D5" t="str">
            <v>0</v>
          </cell>
          <cell r="E5" t="str">
            <v>D</v>
          </cell>
          <cell r="F5">
            <v>1589</v>
          </cell>
        </row>
        <row r="6">
          <cell r="A6" t="str">
            <v>200501</v>
          </cell>
          <cell r="B6" t="str">
            <v>解約</v>
          </cell>
          <cell r="C6" t="str">
            <v>1</v>
          </cell>
          <cell r="D6" t="str">
            <v>0</v>
          </cell>
          <cell r="E6" t="str">
            <v>H</v>
          </cell>
          <cell r="F6">
            <v>1411</v>
          </cell>
        </row>
        <row r="7">
          <cell r="A7" t="str">
            <v>200501</v>
          </cell>
          <cell r="B7" t="str">
            <v>解約</v>
          </cell>
          <cell r="C7" t="str">
            <v>1</v>
          </cell>
          <cell r="D7" t="str">
            <v>0</v>
          </cell>
          <cell r="E7" t="str">
            <v>K</v>
          </cell>
          <cell r="F7">
            <v>13405</v>
          </cell>
        </row>
        <row r="8">
          <cell r="A8" t="str">
            <v>200501</v>
          </cell>
          <cell r="B8" t="str">
            <v>解約</v>
          </cell>
          <cell r="C8" t="str">
            <v>1</v>
          </cell>
          <cell r="D8" t="str">
            <v>0</v>
          </cell>
          <cell r="E8" t="str">
            <v>Q</v>
          </cell>
          <cell r="F8">
            <v>4700</v>
          </cell>
        </row>
        <row r="9">
          <cell r="A9" t="str">
            <v>200501</v>
          </cell>
          <cell r="B9" t="str">
            <v>解約</v>
          </cell>
          <cell r="C9" t="str">
            <v>1</v>
          </cell>
          <cell r="D9" t="str">
            <v>0</v>
          </cell>
          <cell r="E9" t="str">
            <v>R</v>
          </cell>
          <cell r="F9">
            <v>131</v>
          </cell>
        </row>
        <row r="10">
          <cell r="A10" t="str">
            <v>200501</v>
          </cell>
          <cell r="B10" t="str">
            <v>解約</v>
          </cell>
          <cell r="C10" t="str">
            <v>1</v>
          </cell>
          <cell r="D10" t="str">
            <v>0</v>
          </cell>
          <cell r="E10" t="str">
            <v>S</v>
          </cell>
          <cell r="F10">
            <v>1475</v>
          </cell>
        </row>
        <row r="11">
          <cell r="A11" t="str">
            <v>200501</v>
          </cell>
          <cell r="B11" t="str">
            <v>解約</v>
          </cell>
          <cell r="C11" t="str">
            <v>1</v>
          </cell>
          <cell r="D11" t="str">
            <v>0</v>
          </cell>
          <cell r="E11" t="str">
            <v>T</v>
          </cell>
          <cell r="F11">
            <v>4996</v>
          </cell>
        </row>
        <row r="12">
          <cell r="A12" t="str">
            <v>200501</v>
          </cell>
          <cell r="B12" t="str">
            <v>解約</v>
          </cell>
          <cell r="C12" t="str">
            <v>1</v>
          </cell>
          <cell r="D12" t="str">
            <v>1</v>
          </cell>
          <cell r="E12" t="str">
            <v>1</v>
          </cell>
          <cell r="F12">
            <v>27</v>
          </cell>
        </row>
        <row r="13">
          <cell r="A13" t="str">
            <v>200501</v>
          </cell>
          <cell r="B13" t="str">
            <v>解約</v>
          </cell>
          <cell r="C13" t="str">
            <v>1</v>
          </cell>
          <cell r="D13" t="str">
            <v>1</v>
          </cell>
          <cell r="E13" t="str">
            <v>2</v>
          </cell>
          <cell r="F13">
            <v>7</v>
          </cell>
        </row>
        <row r="14">
          <cell r="A14" t="str">
            <v>200501</v>
          </cell>
          <cell r="B14" t="str">
            <v>解約</v>
          </cell>
          <cell r="C14" t="str">
            <v>1</v>
          </cell>
          <cell r="D14" t="str">
            <v>1</v>
          </cell>
          <cell r="E14" t="str">
            <v>D</v>
          </cell>
          <cell r="F14">
            <v>2</v>
          </cell>
        </row>
        <row r="15">
          <cell r="A15" t="str">
            <v>200501</v>
          </cell>
          <cell r="B15" t="str">
            <v>解約</v>
          </cell>
          <cell r="C15" t="str">
            <v>1</v>
          </cell>
          <cell r="D15" t="str">
            <v>1</v>
          </cell>
          <cell r="E15" t="str">
            <v>H</v>
          </cell>
          <cell r="F15">
            <v>2</v>
          </cell>
        </row>
        <row r="16">
          <cell r="A16" t="str">
            <v>200501</v>
          </cell>
          <cell r="B16" t="str">
            <v>解約</v>
          </cell>
          <cell r="C16" t="str">
            <v>1</v>
          </cell>
          <cell r="D16" t="str">
            <v>1</v>
          </cell>
          <cell r="E16" t="str">
            <v>K</v>
          </cell>
          <cell r="F16">
            <v>14</v>
          </cell>
        </row>
        <row r="17">
          <cell r="A17" t="str">
            <v>200501</v>
          </cell>
          <cell r="B17" t="str">
            <v>解約</v>
          </cell>
          <cell r="C17" t="str">
            <v>1</v>
          </cell>
          <cell r="D17" t="str">
            <v>1</v>
          </cell>
          <cell r="E17" t="str">
            <v>Q</v>
          </cell>
          <cell r="F17">
            <v>3</v>
          </cell>
        </row>
        <row r="18">
          <cell r="A18" t="str">
            <v>200501</v>
          </cell>
          <cell r="B18" t="str">
            <v>解約</v>
          </cell>
          <cell r="C18" t="str">
            <v>1</v>
          </cell>
          <cell r="D18" t="str">
            <v>1</v>
          </cell>
          <cell r="E18" t="str">
            <v>T</v>
          </cell>
          <cell r="F18">
            <v>4</v>
          </cell>
        </row>
        <row r="19">
          <cell r="A19" t="str">
            <v>200501</v>
          </cell>
          <cell r="B19" t="str">
            <v>解約</v>
          </cell>
          <cell r="C19" t="str">
            <v>2</v>
          </cell>
          <cell r="D19" t="str">
            <v>0</v>
          </cell>
          <cell r="E19" t="str">
            <v>1</v>
          </cell>
          <cell r="F19">
            <v>485</v>
          </cell>
        </row>
        <row r="20">
          <cell r="A20" t="str">
            <v>200501</v>
          </cell>
          <cell r="B20" t="str">
            <v>解約</v>
          </cell>
          <cell r="C20" t="str">
            <v>2</v>
          </cell>
          <cell r="D20" t="str">
            <v>0</v>
          </cell>
          <cell r="E20" t="str">
            <v>2</v>
          </cell>
          <cell r="F20">
            <v>153</v>
          </cell>
        </row>
        <row r="21">
          <cell r="A21" t="str">
            <v>200501</v>
          </cell>
          <cell r="B21" t="str">
            <v>解約</v>
          </cell>
          <cell r="C21" t="str">
            <v>2</v>
          </cell>
          <cell r="D21" t="str">
            <v>0</v>
          </cell>
          <cell r="E21" t="str">
            <v>C</v>
          </cell>
          <cell r="F21">
            <v>31</v>
          </cell>
        </row>
        <row r="22">
          <cell r="A22" t="str">
            <v>200501</v>
          </cell>
          <cell r="B22" t="str">
            <v>解約</v>
          </cell>
          <cell r="C22" t="str">
            <v>2</v>
          </cell>
          <cell r="D22" t="str">
            <v>0</v>
          </cell>
          <cell r="E22" t="str">
            <v>D</v>
          </cell>
          <cell r="F22">
            <v>26</v>
          </cell>
        </row>
        <row r="23">
          <cell r="A23" t="str">
            <v>200501</v>
          </cell>
          <cell r="B23" t="str">
            <v>解約</v>
          </cell>
          <cell r="C23" t="str">
            <v>2</v>
          </cell>
          <cell r="D23" t="str">
            <v>0</v>
          </cell>
          <cell r="E23" t="str">
            <v>H</v>
          </cell>
          <cell r="F23">
            <v>17</v>
          </cell>
        </row>
        <row r="24">
          <cell r="A24" t="str">
            <v>200501</v>
          </cell>
          <cell r="B24" t="str">
            <v>解約</v>
          </cell>
          <cell r="C24" t="str">
            <v>2</v>
          </cell>
          <cell r="D24" t="str">
            <v>0</v>
          </cell>
          <cell r="E24" t="str">
            <v>K</v>
          </cell>
          <cell r="F24">
            <v>290</v>
          </cell>
        </row>
        <row r="25">
          <cell r="A25" t="str">
            <v>200501</v>
          </cell>
          <cell r="B25" t="str">
            <v>解約</v>
          </cell>
          <cell r="C25" t="str">
            <v>2</v>
          </cell>
          <cell r="D25" t="str">
            <v>0</v>
          </cell>
          <cell r="E25" t="str">
            <v>Q</v>
          </cell>
          <cell r="F25">
            <v>55</v>
          </cell>
        </row>
        <row r="26">
          <cell r="A26" t="str">
            <v>200501</v>
          </cell>
          <cell r="B26" t="str">
            <v>解約</v>
          </cell>
          <cell r="C26" t="str">
            <v>2</v>
          </cell>
          <cell r="D26" t="str">
            <v>0</v>
          </cell>
          <cell r="E26" t="str">
            <v>R</v>
          </cell>
          <cell r="F26">
            <v>271</v>
          </cell>
        </row>
        <row r="27">
          <cell r="A27" t="str">
            <v>200501</v>
          </cell>
          <cell r="B27" t="str">
            <v>解約</v>
          </cell>
          <cell r="C27" t="str">
            <v>2</v>
          </cell>
          <cell r="D27" t="str">
            <v>0</v>
          </cell>
          <cell r="E27" t="str">
            <v>S</v>
          </cell>
          <cell r="F27">
            <v>8</v>
          </cell>
        </row>
        <row r="28">
          <cell r="A28" t="str">
            <v>200501</v>
          </cell>
          <cell r="B28" t="str">
            <v>解約</v>
          </cell>
          <cell r="C28" t="str">
            <v>2</v>
          </cell>
          <cell r="D28" t="str">
            <v>0</v>
          </cell>
          <cell r="E28" t="str">
            <v>T</v>
          </cell>
          <cell r="F28">
            <v>37</v>
          </cell>
        </row>
        <row r="29">
          <cell r="A29" t="str">
            <v>200501</v>
          </cell>
          <cell r="B29" t="str">
            <v>解約</v>
          </cell>
          <cell r="C29" t="str">
            <v>2</v>
          </cell>
          <cell r="D29" t="str">
            <v>1</v>
          </cell>
          <cell r="E29" t="str">
            <v>1</v>
          </cell>
          <cell r="F29">
            <v>376</v>
          </cell>
        </row>
        <row r="30">
          <cell r="A30" t="str">
            <v>200501</v>
          </cell>
          <cell r="B30" t="str">
            <v>解約</v>
          </cell>
          <cell r="C30" t="str">
            <v>2</v>
          </cell>
          <cell r="D30" t="str">
            <v>1</v>
          </cell>
          <cell r="E30" t="str">
            <v>2</v>
          </cell>
          <cell r="F30">
            <v>133</v>
          </cell>
        </row>
        <row r="31">
          <cell r="A31" t="str">
            <v>200501</v>
          </cell>
          <cell r="B31" t="str">
            <v>解約</v>
          </cell>
          <cell r="C31" t="str">
            <v>2</v>
          </cell>
          <cell r="D31" t="str">
            <v>1</v>
          </cell>
          <cell r="E31" t="str">
            <v>C</v>
          </cell>
          <cell r="F31">
            <v>3</v>
          </cell>
        </row>
        <row r="32">
          <cell r="A32" t="str">
            <v>200501</v>
          </cell>
          <cell r="B32" t="str">
            <v>解約</v>
          </cell>
          <cell r="C32" t="str">
            <v>2</v>
          </cell>
          <cell r="D32" t="str">
            <v>1</v>
          </cell>
          <cell r="E32" t="str">
            <v>D</v>
          </cell>
          <cell r="F32">
            <v>3</v>
          </cell>
        </row>
        <row r="33">
          <cell r="A33" t="str">
            <v>200501</v>
          </cell>
          <cell r="B33" t="str">
            <v>解約</v>
          </cell>
          <cell r="C33" t="str">
            <v>2</v>
          </cell>
          <cell r="D33" t="str">
            <v>1</v>
          </cell>
          <cell r="E33" t="str">
            <v>H</v>
          </cell>
          <cell r="F33">
            <v>2</v>
          </cell>
        </row>
        <row r="34">
          <cell r="A34" t="str">
            <v>200501</v>
          </cell>
          <cell r="B34" t="str">
            <v>解約</v>
          </cell>
          <cell r="C34" t="str">
            <v>2</v>
          </cell>
          <cell r="D34" t="str">
            <v>1</v>
          </cell>
          <cell r="E34" t="str">
            <v>K</v>
          </cell>
          <cell r="F34">
            <v>46</v>
          </cell>
        </row>
        <row r="35">
          <cell r="A35" t="str">
            <v>200501</v>
          </cell>
          <cell r="B35" t="str">
            <v>解約</v>
          </cell>
          <cell r="C35" t="str">
            <v>2</v>
          </cell>
          <cell r="D35" t="str">
            <v>1</v>
          </cell>
          <cell r="E35" t="str">
            <v>Q</v>
          </cell>
          <cell r="F35">
            <v>6</v>
          </cell>
        </row>
        <row r="36">
          <cell r="A36" t="str">
            <v>200501</v>
          </cell>
          <cell r="B36" t="str">
            <v>解約</v>
          </cell>
          <cell r="C36" t="str">
            <v>2</v>
          </cell>
          <cell r="D36" t="str">
            <v>1</v>
          </cell>
          <cell r="E36" t="str">
            <v>T</v>
          </cell>
          <cell r="F36">
            <v>7</v>
          </cell>
        </row>
        <row r="37">
          <cell r="A37" t="str">
            <v>200501</v>
          </cell>
          <cell r="B37" t="str">
            <v>解約</v>
          </cell>
          <cell r="C37" t="str">
            <v>3</v>
          </cell>
          <cell r="D37" t="str">
            <v>0</v>
          </cell>
          <cell r="E37" t="str">
            <v>1</v>
          </cell>
          <cell r="F37">
            <v>5105</v>
          </cell>
        </row>
        <row r="38">
          <cell r="A38" t="str">
            <v>200501</v>
          </cell>
          <cell r="B38" t="str">
            <v>解約</v>
          </cell>
          <cell r="C38" t="str">
            <v>3</v>
          </cell>
          <cell r="D38" t="str">
            <v>0</v>
          </cell>
          <cell r="E38" t="str">
            <v>2</v>
          </cell>
          <cell r="F38">
            <v>1752</v>
          </cell>
        </row>
        <row r="39">
          <cell r="A39" t="str">
            <v>200501</v>
          </cell>
          <cell r="B39" t="str">
            <v>解約</v>
          </cell>
          <cell r="C39" t="str">
            <v>3</v>
          </cell>
          <cell r="D39" t="str">
            <v>0</v>
          </cell>
          <cell r="E39" t="str">
            <v>C</v>
          </cell>
          <cell r="F39">
            <v>661</v>
          </cell>
        </row>
        <row r="40">
          <cell r="A40" t="str">
            <v>200501</v>
          </cell>
          <cell r="B40" t="str">
            <v>解約</v>
          </cell>
          <cell r="C40" t="str">
            <v>3</v>
          </cell>
          <cell r="D40" t="str">
            <v>0</v>
          </cell>
          <cell r="E40" t="str">
            <v>D</v>
          </cell>
          <cell r="F40">
            <v>772</v>
          </cell>
        </row>
        <row r="41">
          <cell r="A41" t="str">
            <v>200501</v>
          </cell>
          <cell r="B41" t="str">
            <v>解約</v>
          </cell>
          <cell r="C41" t="str">
            <v>3</v>
          </cell>
          <cell r="D41" t="str">
            <v>0</v>
          </cell>
          <cell r="E41" t="str">
            <v>H</v>
          </cell>
          <cell r="F41">
            <v>287</v>
          </cell>
        </row>
        <row r="42">
          <cell r="A42" t="str">
            <v>200501</v>
          </cell>
          <cell r="B42" t="str">
            <v>解約</v>
          </cell>
          <cell r="C42" t="str">
            <v>3</v>
          </cell>
          <cell r="D42" t="str">
            <v>0</v>
          </cell>
          <cell r="E42" t="str">
            <v>K</v>
          </cell>
          <cell r="F42">
            <v>2397</v>
          </cell>
        </row>
        <row r="43">
          <cell r="A43" t="str">
            <v>200501</v>
          </cell>
          <cell r="B43" t="str">
            <v>解約</v>
          </cell>
          <cell r="C43" t="str">
            <v>3</v>
          </cell>
          <cell r="D43" t="str">
            <v>0</v>
          </cell>
          <cell r="E43" t="str">
            <v>Q</v>
          </cell>
          <cell r="F43">
            <v>2948</v>
          </cell>
        </row>
        <row r="44">
          <cell r="A44" t="str">
            <v>200501</v>
          </cell>
          <cell r="B44" t="str">
            <v>解約</v>
          </cell>
          <cell r="C44" t="str">
            <v>3</v>
          </cell>
          <cell r="D44" t="str">
            <v>0</v>
          </cell>
          <cell r="E44" t="str">
            <v>R</v>
          </cell>
          <cell r="F44">
            <v>564</v>
          </cell>
        </row>
        <row r="45">
          <cell r="A45" t="str">
            <v>200501</v>
          </cell>
          <cell r="B45" t="str">
            <v>解約</v>
          </cell>
          <cell r="C45" t="str">
            <v>3</v>
          </cell>
          <cell r="D45" t="str">
            <v>0</v>
          </cell>
          <cell r="E45" t="str">
            <v>S</v>
          </cell>
          <cell r="F45">
            <v>489</v>
          </cell>
        </row>
        <row r="46">
          <cell r="A46" t="str">
            <v>200501</v>
          </cell>
          <cell r="B46" t="str">
            <v>解約</v>
          </cell>
          <cell r="C46" t="str">
            <v>3</v>
          </cell>
          <cell r="D46" t="str">
            <v>0</v>
          </cell>
          <cell r="E46" t="str">
            <v>T</v>
          </cell>
          <cell r="F46">
            <v>1341</v>
          </cell>
        </row>
        <row r="47">
          <cell r="A47" t="str">
            <v>200501</v>
          </cell>
          <cell r="B47" t="str">
            <v>解約</v>
          </cell>
          <cell r="C47" t="str">
            <v>3</v>
          </cell>
          <cell r="D47" t="str">
            <v>1</v>
          </cell>
          <cell r="E47" t="str">
            <v>1</v>
          </cell>
          <cell r="F47">
            <v>5</v>
          </cell>
        </row>
        <row r="48">
          <cell r="A48" t="str">
            <v>200501</v>
          </cell>
          <cell r="B48" t="str">
            <v>解約</v>
          </cell>
          <cell r="C48" t="str">
            <v>3</v>
          </cell>
          <cell r="D48" t="str">
            <v>1</v>
          </cell>
          <cell r="E48" t="str">
            <v>K</v>
          </cell>
          <cell r="F48">
            <v>3</v>
          </cell>
        </row>
        <row r="49">
          <cell r="A49" t="str">
            <v>200501</v>
          </cell>
          <cell r="B49" t="str">
            <v>解約</v>
          </cell>
          <cell r="C49" t="str">
            <v>3</v>
          </cell>
          <cell r="D49" t="str">
            <v>1</v>
          </cell>
          <cell r="E49" t="str">
            <v>S</v>
          </cell>
          <cell r="F49">
            <v>1</v>
          </cell>
        </row>
        <row r="50">
          <cell r="A50" t="str">
            <v>200501</v>
          </cell>
          <cell r="B50" t="str">
            <v>解約</v>
          </cell>
          <cell r="C50" t="str">
            <v>3</v>
          </cell>
          <cell r="D50" t="str">
            <v>1</v>
          </cell>
          <cell r="E50" t="str">
            <v>T</v>
          </cell>
          <cell r="F50">
            <v>1</v>
          </cell>
        </row>
      </sheetData>
      <sheetData sheetId="9" refreshError="1">
        <row r="1">
          <cell r="A1" t="str">
            <v>年月</v>
          </cell>
          <cell r="B1" t="str">
            <v>基準区分</v>
          </cell>
          <cell r="C1" t="str">
            <v>区分</v>
          </cell>
          <cell r="D1" t="str">
            <v>事業部</v>
          </cell>
          <cell r="E1" t="str">
            <v>支社区分</v>
          </cell>
          <cell r="F1" t="str">
            <v>新規_方式</v>
          </cell>
          <cell r="G1" t="str">
            <v>解約新規数</v>
          </cell>
        </row>
        <row r="2">
          <cell r="A2" t="str">
            <v>200501</v>
          </cell>
          <cell r="B2" t="str">
            <v>新規</v>
          </cell>
          <cell r="C2" t="str">
            <v>1</v>
          </cell>
          <cell r="D2" t="str">
            <v>0</v>
          </cell>
          <cell r="E2" t="str">
            <v>1</v>
          </cell>
          <cell r="F2" t="str">
            <v>C</v>
          </cell>
          <cell r="G2">
            <v>11520</v>
          </cell>
        </row>
        <row r="3">
          <cell r="A3" t="str">
            <v>200501</v>
          </cell>
          <cell r="B3" t="str">
            <v>新規</v>
          </cell>
          <cell r="C3" t="str">
            <v>1</v>
          </cell>
          <cell r="D3" t="str">
            <v>0</v>
          </cell>
          <cell r="E3" t="str">
            <v>1</v>
          </cell>
          <cell r="F3" t="str">
            <v>E</v>
          </cell>
          <cell r="G3">
            <v>13966</v>
          </cell>
        </row>
        <row r="4">
          <cell r="A4" t="str">
            <v>200501</v>
          </cell>
          <cell r="B4" t="str">
            <v>新規</v>
          </cell>
          <cell r="C4" t="str">
            <v>1</v>
          </cell>
          <cell r="D4" t="str">
            <v>0</v>
          </cell>
          <cell r="E4" t="str">
            <v>2</v>
          </cell>
          <cell r="F4" t="str">
            <v>C</v>
          </cell>
          <cell r="G4">
            <v>5552</v>
          </cell>
        </row>
        <row r="5">
          <cell r="A5" t="str">
            <v>200501</v>
          </cell>
          <cell r="B5" t="str">
            <v>新規</v>
          </cell>
          <cell r="C5" t="str">
            <v>1</v>
          </cell>
          <cell r="D5" t="str">
            <v>0</v>
          </cell>
          <cell r="E5" t="str">
            <v>2</v>
          </cell>
          <cell r="F5" t="str">
            <v>E</v>
          </cell>
          <cell r="G5">
            <v>6113</v>
          </cell>
        </row>
        <row r="6">
          <cell r="A6" t="str">
            <v>200501</v>
          </cell>
          <cell r="B6" t="str">
            <v>新規</v>
          </cell>
          <cell r="C6" t="str">
            <v>1</v>
          </cell>
          <cell r="D6" t="str">
            <v>0</v>
          </cell>
          <cell r="E6" t="str">
            <v>C</v>
          </cell>
          <cell r="F6" t="str">
            <v>C</v>
          </cell>
          <cell r="G6">
            <v>658</v>
          </cell>
        </row>
        <row r="7">
          <cell r="A7" t="str">
            <v>200501</v>
          </cell>
          <cell r="B7" t="str">
            <v>新規</v>
          </cell>
          <cell r="C7" t="str">
            <v>1</v>
          </cell>
          <cell r="D7" t="str">
            <v>0</v>
          </cell>
          <cell r="E7" t="str">
            <v>C</v>
          </cell>
          <cell r="F7" t="str">
            <v>E</v>
          </cell>
          <cell r="G7">
            <v>1046</v>
          </cell>
        </row>
        <row r="8">
          <cell r="A8" t="str">
            <v>200501</v>
          </cell>
          <cell r="B8" t="str">
            <v>新規</v>
          </cell>
          <cell r="C8" t="str">
            <v>1</v>
          </cell>
          <cell r="D8" t="str">
            <v>0</v>
          </cell>
          <cell r="E8" t="str">
            <v>D</v>
          </cell>
          <cell r="F8" t="str">
            <v>C</v>
          </cell>
          <cell r="G8">
            <v>592</v>
          </cell>
        </row>
        <row r="9">
          <cell r="A9" t="str">
            <v>200501</v>
          </cell>
          <cell r="B9" t="str">
            <v>新規</v>
          </cell>
          <cell r="C9" t="str">
            <v>1</v>
          </cell>
          <cell r="D9" t="str">
            <v>0</v>
          </cell>
          <cell r="E9" t="str">
            <v>D</v>
          </cell>
          <cell r="F9" t="str">
            <v>E</v>
          </cell>
          <cell r="G9">
            <v>787</v>
          </cell>
        </row>
        <row r="10">
          <cell r="A10" t="str">
            <v>200501</v>
          </cell>
          <cell r="B10" t="str">
            <v>新規</v>
          </cell>
          <cell r="C10" t="str">
            <v>1</v>
          </cell>
          <cell r="D10" t="str">
            <v>0</v>
          </cell>
          <cell r="E10" t="str">
            <v>H</v>
          </cell>
          <cell r="F10" t="str">
            <v>C</v>
          </cell>
          <cell r="G10">
            <v>675</v>
          </cell>
        </row>
        <row r="11">
          <cell r="A11" t="str">
            <v>200501</v>
          </cell>
          <cell r="B11" t="str">
            <v>新規</v>
          </cell>
          <cell r="C11" t="str">
            <v>1</v>
          </cell>
          <cell r="D11" t="str">
            <v>0</v>
          </cell>
          <cell r="E11" t="str">
            <v>H</v>
          </cell>
          <cell r="F11" t="str">
            <v>E</v>
          </cell>
          <cell r="G11">
            <v>634</v>
          </cell>
        </row>
        <row r="12">
          <cell r="A12" t="str">
            <v>200501</v>
          </cell>
          <cell r="B12" t="str">
            <v>新規</v>
          </cell>
          <cell r="C12" t="str">
            <v>1</v>
          </cell>
          <cell r="D12" t="str">
            <v>0</v>
          </cell>
          <cell r="E12" t="str">
            <v>K</v>
          </cell>
          <cell r="F12" t="str">
            <v>C</v>
          </cell>
          <cell r="G12">
            <v>5806</v>
          </cell>
        </row>
        <row r="13">
          <cell r="A13" t="str">
            <v>200501</v>
          </cell>
          <cell r="B13" t="str">
            <v>新規</v>
          </cell>
          <cell r="C13" t="str">
            <v>1</v>
          </cell>
          <cell r="D13" t="str">
            <v>0</v>
          </cell>
          <cell r="E13" t="str">
            <v>K</v>
          </cell>
          <cell r="F13" t="str">
            <v>E</v>
          </cell>
          <cell r="G13">
            <v>6790</v>
          </cell>
        </row>
        <row r="14">
          <cell r="A14" t="str">
            <v>200501</v>
          </cell>
          <cell r="B14" t="str">
            <v>新規</v>
          </cell>
          <cell r="C14" t="str">
            <v>1</v>
          </cell>
          <cell r="D14" t="str">
            <v>0</v>
          </cell>
          <cell r="E14" t="str">
            <v>Q</v>
          </cell>
          <cell r="F14" t="str">
            <v>C</v>
          </cell>
          <cell r="G14">
            <v>1959</v>
          </cell>
        </row>
        <row r="15">
          <cell r="A15" t="str">
            <v>200501</v>
          </cell>
          <cell r="B15" t="str">
            <v>新規</v>
          </cell>
          <cell r="C15" t="str">
            <v>1</v>
          </cell>
          <cell r="D15" t="str">
            <v>0</v>
          </cell>
          <cell r="E15" t="str">
            <v>Q</v>
          </cell>
          <cell r="F15" t="str">
            <v>E</v>
          </cell>
          <cell r="G15">
            <v>1980</v>
          </cell>
        </row>
        <row r="16">
          <cell r="A16" t="str">
            <v>200501</v>
          </cell>
          <cell r="B16" t="str">
            <v>新規</v>
          </cell>
          <cell r="C16" t="str">
            <v>1</v>
          </cell>
          <cell r="D16" t="str">
            <v>0</v>
          </cell>
          <cell r="E16" t="str">
            <v>R</v>
          </cell>
          <cell r="F16" t="str">
            <v>C</v>
          </cell>
          <cell r="G16">
            <v>45</v>
          </cell>
        </row>
        <row r="17">
          <cell r="A17" t="str">
            <v>200501</v>
          </cell>
          <cell r="B17" t="str">
            <v>新規</v>
          </cell>
          <cell r="C17" t="str">
            <v>1</v>
          </cell>
          <cell r="D17" t="str">
            <v>0</v>
          </cell>
          <cell r="E17" t="str">
            <v>R</v>
          </cell>
          <cell r="F17" t="str">
            <v>E</v>
          </cell>
          <cell r="G17">
            <v>66</v>
          </cell>
        </row>
        <row r="18">
          <cell r="A18" t="str">
            <v>200501</v>
          </cell>
          <cell r="B18" t="str">
            <v>新規</v>
          </cell>
          <cell r="C18" t="str">
            <v>1</v>
          </cell>
          <cell r="D18" t="str">
            <v>0</v>
          </cell>
          <cell r="E18" t="str">
            <v>S</v>
          </cell>
          <cell r="F18" t="str">
            <v>C</v>
          </cell>
          <cell r="G18">
            <v>503</v>
          </cell>
        </row>
        <row r="19">
          <cell r="A19" t="str">
            <v>200501</v>
          </cell>
          <cell r="B19" t="str">
            <v>新規</v>
          </cell>
          <cell r="C19" t="str">
            <v>1</v>
          </cell>
          <cell r="D19" t="str">
            <v>0</v>
          </cell>
          <cell r="E19" t="str">
            <v>S</v>
          </cell>
          <cell r="F19" t="str">
            <v>E</v>
          </cell>
          <cell r="G19">
            <v>624</v>
          </cell>
        </row>
        <row r="20">
          <cell r="A20" t="str">
            <v>200501</v>
          </cell>
          <cell r="B20" t="str">
            <v>新規</v>
          </cell>
          <cell r="C20" t="str">
            <v>1</v>
          </cell>
          <cell r="D20" t="str">
            <v>0</v>
          </cell>
          <cell r="E20" t="str">
            <v>T</v>
          </cell>
          <cell r="F20" t="str">
            <v>C</v>
          </cell>
          <cell r="G20">
            <v>1887</v>
          </cell>
        </row>
        <row r="21">
          <cell r="A21" t="str">
            <v>200501</v>
          </cell>
          <cell r="B21" t="str">
            <v>新規</v>
          </cell>
          <cell r="C21" t="str">
            <v>1</v>
          </cell>
          <cell r="D21" t="str">
            <v>0</v>
          </cell>
          <cell r="E21" t="str">
            <v>T</v>
          </cell>
          <cell r="F21" t="str">
            <v>E</v>
          </cell>
          <cell r="G21">
            <v>2891</v>
          </cell>
        </row>
        <row r="22">
          <cell r="A22" t="str">
            <v>200501</v>
          </cell>
          <cell r="B22" t="str">
            <v>新規</v>
          </cell>
          <cell r="C22" t="str">
            <v>1</v>
          </cell>
          <cell r="D22" t="str">
            <v>1</v>
          </cell>
          <cell r="E22" t="str">
            <v>1</v>
          </cell>
          <cell r="F22" t="str">
            <v>C</v>
          </cell>
          <cell r="G22">
            <v>26</v>
          </cell>
        </row>
        <row r="23">
          <cell r="A23" t="str">
            <v>200501</v>
          </cell>
          <cell r="B23" t="str">
            <v>新規</v>
          </cell>
          <cell r="C23" t="str">
            <v>1</v>
          </cell>
          <cell r="D23" t="str">
            <v>1</v>
          </cell>
          <cell r="E23" t="str">
            <v>1</v>
          </cell>
          <cell r="F23" t="str">
            <v>E</v>
          </cell>
          <cell r="G23">
            <v>4</v>
          </cell>
        </row>
        <row r="24">
          <cell r="A24" t="str">
            <v>200501</v>
          </cell>
          <cell r="B24" t="str">
            <v>新規</v>
          </cell>
          <cell r="C24" t="str">
            <v>1</v>
          </cell>
          <cell r="D24" t="str">
            <v>1</v>
          </cell>
          <cell r="E24" t="str">
            <v>2</v>
          </cell>
          <cell r="F24" t="str">
            <v>C</v>
          </cell>
          <cell r="G24">
            <v>1</v>
          </cell>
        </row>
        <row r="25">
          <cell r="A25" t="str">
            <v>200501</v>
          </cell>
          <cell r="B25" t="str">
            <v>新規</v>
          </cell>
          <cell r="C25" t="str">
            <v>1</v>
          </cell>
          <cell r="D25" t="str">
            <v>1</v>
          </cell>
          <cell r="E25" t="str">
            <v>2</v>
          </cell>
          <cell r="F25" t="str">
            <v>E</v>
          </cell>
          <cell r="G25">
            <v>3</v>
          </cell>
        </row>
        <row r="26">
          <cell r="A26" t="str">
            <v>200501</v>
          </cell>
          <cell r="B26" t="str">
            <v>新規</v>
          </cell>
          <cell r="C26" t="str">
            <v>1</v>
          </cell>
          <cell r="D26" t="str">
            <v>1</v>
          </cell>
          <cell r="E26" t="str">
            <v>H</v>
          </cell>
          <cell r="F26" t="str">
            <v>C</v>
          </cell>
          <cell r="G26">
            <v>1</v>
          </cell>
        </row>
        <row r="27">
          <cell r="A27" t="str">
            <v>200501</v>
          </cell>
          <cell r="B27" t="str">
            <v>新規</v>
          </cell>
          <cell r="C27" t="str">
            <v>1</v>
          </cell>
          <cell r="D27" t="str">
            <v>1</v>
          </cell>
          <cell r="E27" t="str">
            <v>H</v>
          </cell>
          <cell r="F27" t="str">
            <v>E</v>
          </cell>
          <cell r="G27">
            <v>1</v>
          </cell>
        </row>
        <row r="28">
          <cell r="A28" t="str">
            <v>200501</v>
          </cell>
          <cell r="B28" t="str">
            <v>新規</v>
          </cell>
          <cell r="C28" t="str">
            <v>1</v>
          </cell>
          <cell r="D28" t="str">
            <v>1</v>
          </cell>
          <cell r="E28" t="str">
            <v>K</v>
          </cell>
          <cell r="F28" t="str">
            <v>C</v>
          </cell>
          <cell r="G28">
            <v>2</v>
          </cell>
        </row>
        <row r="29">
          <cell r="A29" t="str">
            <v>200501</v>
          </cell>
          <cell r="B29" t="str">
            <v>新規</v>
          </cell>
          <cell r="C29" t="str">
            <v>1</v>
          </cell>
          <cell r="D29" t="str">
            <v>1</v>
          </cell>
          <cell r="E29" t="str">
            <v>K</v>
          </cell>
          <cell r="F29" t="str">
            <v>E</v>
          </cell>
          <cell r="G29">
            <v>4</v>
          </cell>
        </row>
        <row r="30">
          <cell r="A30" t="str">
            <v>200501</v>
          </cell>
          <cell r="B30" t="str">
            <v>新規</v>
          </cell>
          <cell r="C30" t="str">
            <v>1</v>
          </cell>
          <cell r="D30" t="str">
            <v>1</v>
          </cell>
          <cell r="E30" t="str">
            <v>T</v>
          </cell>
          <cell r="F30" t="str">
            <v>C</v>
          </cell>
          <cell r="G30">
            <v>1</v>
          </cell>
        </row>
        <row r="31">
          <cell r="A31" t="str">
            <v>200501</v>
          </cell>
          <cell r="B31" t="str">
            <v>新規</v>
          </cell>
          <cell r="C31" t="str">
            <v>1</v>
          </cell>
          <cell r="D31" t="str">
            <v>1</v>
          </cell>
          <cell r="E31" t="str">
            <v>T</v>
          </cell>
          <cell r="F31" t="str">
            <v>E</v>
          </cell>
          <cell r="G31">
            <v>1</v>
          </cell>
        </row>
        <row r="32">
          <cell r="A32" t="str">
            <v>200501</v>
          </cell>
          <cell r="B32" t="str">
            <v>新規</v>
          </cell>
          <cell r="C32" t="str">
            <v>2</v>
          </cell>
          <cell r="D32" t="str">
            <v>0</v>
          </cell>
          <cell r="E32" t="str">
            <v>1</v>
          </cell>
          <cell r="F32" t="str">
            <v>C</v>
          </cell>
          <cell r="G32">
            <v>330</v>
          </cell>
        </row>
        <row r="33">
          <cell r="A33" t="str">
            <v>200501</v>
          </cell>
          <cell r="B33" t="str">
            <v>新規</v>
          </cell>
          <cell r="C33" t="str">
            <v>2</v>
          </cell>
          <cell r="D33" t="str">
            <v>0</v>
          </cell>
          <cell r="E33" t="str">
            <v>1</v>
          </cell>
          <cell r="F33" t="str">
            <v>E</v>
          </cell>
          <cell r="G33">
            <v>136</v>
          </cell>
        </row>
        <row r="34">
          <cell r="A34" t="str">
            <v>200501</v>
          </cell>
          <cell r="B34" t="str">
            <v>新規</v>
          </cell>
          <cell r="C34" t="str">
            <v>2</v>
          </cell>
          <cell r="D34" t="str">
            <v>0</v>
          </cell>
          <cell r="E34" t="str">
            <v>2</v>
          </cell>
          <cell r="F34" t="str">
            <v>C</v>
          </cell>
          <cell r="G34">
            <v>82</v>
          </cell>
        </row>
        <row r="35">
          <cell r="A35" t="str">
            <v>200501</v>
          </cell>
          <cell r="B35" t="str">
            <v>新規</v>
          </cell>
          <cell r="C35" t="str">
            <v>2</v>
          </cell>
          <cell r="D35" t="str">
            <v>0</v>
          </cell>
          <cell r="E35" t="str">
            <v>2</v>
          </cell>
          <cell r="F35" t="str">
            <v>E</v>
          </cell>
          <cell r="G35">
            <v>25</v>
          </cell>
        </row>
        <row r="36">
          <cell r="A36" t="str">
            <v>200501</v>
          </cell>
          <cell r="B36" t="str">
            <v>新規</v>
          </cell>
          <cell r="C36" t="str">
            <v>2</v>
          </cell>
          <cell r="D36" t="str">
            <v>0</v>
          </cell>
          <cell r="E36" t="str">
            <v>C</v>
          </cell>
          <cell r="F36" t="str">
            <v>C</v>
          </cell>
          <cell r="G36">
            <v>20</v>
          </cell>
        </row>
        <row r="37">
          <cell r="A37" t="str">
            <v>200501</v>
          </cell>
          <cell r="B37" t="str">
            <v>新規</v>
          </cell>
          <cell r="C37" t="str">
            <v>2</v>
          </cell>
          <cell r="D37" t="str">
            <v>0</v>
          </cell>
          <cell r="E37" t="str">
            <v>C</v>
          </cell>
          <cell r="F37" t="str">
            <v>E</v>
          </cell>
          <cell r="G37">
            <v>3</v>
          </cell>
        </row>
        <row r="38">
          <cell r="A38" t="str">
            <v>200501</v>
          </cell>
          <cell r="B38" t="str">
            <v>新規</v>
          </cell>
          <cell r="C38" t="str">
            <v>2</v>
          </cell>
          <cell r="D38" t="str">
            <v>0</v>
          </cell>
          <cell r="E38" t="str">
            <v>D</v>
          </cell>
          <cell r="F38" t="str">
            <v>C</v>
          </cell>
          <cell r="G38">
            <v>31</v>
          </cell>
        </row>
        <row r="39">
          <cell r="A39" t="str">
            <v>200501</v>
          </cell>
          <cell r="B39" t="str">
            <v>新規</v>
          </cell>
          <cell r="C39" t="str">
            <v>2</v>
          </cell>
          <cell r="D39" t="str">
            <v>0</v>
          </cell>
          <cell r="E39" t="str">
            <v>D</v>
          </cell>
          <cell r="F39" t="str">
            <v>E</v>
          </cell>
          <cell r="G39">
            <v>9</v>
          </cell>
        </row>
        <row r="40">
          <cell r="A40" t="str">
            <v>200501</v>
          </cell>
          <cell r="B40" t="str">
            <v>新規</v>
          </cell>
          <cell r="C40" t="str">
            <v>2</v>
          </cell>
          <cell r="D40" t="str">
            <v>0</v>
          </cell>
          <cell r="E40" t="str">
            <v>H</v>
          </cell>
          <cell r="F40" t="str">
            <v>C</v>
          </cell>
          <cell r="G40">
            <v>10</v>
          </cell>
        </row>
        <row r="41">
          <cell r="A41" t="str">
            <v>200501</v>
          </cell>
          <cell r="B41" t="str">
            <v>新規</v>
          </cell>
          <cell r="C41" t="str">
            <v>2</v>
          </cell>
          <cell r="D41" t="str">
            <v>0</v>
          </cell>
          <cell r="E41" t="str">
            <v>H</v>
          </cell>
          <cell r="F41" t="str">
            <v>E</v>
          </cell>
          <cell r="G41">
            <v>7</v>
          </cell>
        </row>
        <row r="42">
          <cell r="A42" t="str">
            <v>200501</v>
          </cell>
          <cell r="B42" t="str">
            <v>新規</v>
          </cell>
          <cell r="C42" t="str">
            <v>2</v>
          </cell>
          <cell r="D42" t="str">
            <v>0</v>
          </cell>
          <cell r="E42" t="str">
            <v>K</v>
          </cell>
          <cell r="F42" t="str">
            <v>C</v>
          </cell>
          <cell r="G42">
            <v>201</v>
          </cell>
        </row>
        <row r="43">
          <cell r="A43" t="str">
            <v>200501</v>
          </cell>
          <cell r="B43" t="str">
            <v>新規</v>
          </cell>
          <cell r="C43" t="str">
            <v>2</v>
          </cell>
          <cell r="D43" t="str">
            <v>0</v>
          </cell>
          <cell r="E43" t="str">
            <v>K</v>
          </cell>
          <cell r="F43" t="str">
            <v>E</v>
          </cell>
          <cell r="G43">
            <v>41</v>
          </cell>
        </row>
        <row r="44">
          <cell r="A44" t="str">
            <v>200501</v>
          </cell>
          <cell r="B44" t="str">
            <v>新規</v>
          </cell>
          <cell r="C44" t="str">
            <v>2</v>
          </cell>
          <cell r="D44" t="str">
            <v>0</v>
          </cell>
          <cell r="E44" t="str">
            <v>Q</v>
          </cell>
          <cell r="F44" t="str">
            <v>C</v>
          </cell>
          <cell r="G44">
            <v>45</v>
          </cell>
        </row>
        <row r="45">
          <cell r="A45" t="str">
            <v>200501</v>
          </cell>
          <cell r="B45" t="str">
            <v>新規</v>
          </cell>
          <cell r="C45" t="str">
            <v>2</v>
          </cell>
          <cell r="D45" t="str">
            <v>0</v>
          </cell>
          <cell r="E45" t="str">
            <v>Q</v>
          </cell>
          <cell r="F45" t="str">
            <v>E</v>
          </cell>
          <cell r="G45">
            <v>10</v>
          </cell>
        </row>
        <row r="46">
          <cell r="A46" t="str">
            <v>200501</v>
          </cell>
          <cell r="B46" t="str">
            <v>新規</v>
          </cell>
          <cell r="C46" t="str">
            <v>2</v>
          </cell>
          <cell r="D46" t="str">
            <v>0</v>
          </cell>
          <cell r="E46" t="str">
            <v>R</v>
          </cell>
          <cell r="F46" t="str">
            <v>C</v>
          </cell>
          <cell r="G46">
            <v>247</v>
          </cell>
        </row>
        <row r="47">
          <cell r="A47" t="str">
            <v>200501</v>
          </cell>
          <cell r="B47" t="str">
            <v>新規</v>
          </cell>
          <cell r="C47" t="str">
            <v>2</v>
          </cell>
          <cell r="D47" t="str">
            <v>0</v>
          </cell>
          <cell r="E47" t="str">
            <v>R</v>
          </cell>
          <cell r="F47" t="str">
            <v>E</v>
          </cell>
          <cell r="G47">
            <v>2</v>
          </cell>
        </row>
        <row r="48">
          <cell r="A48" t="str">
            <v>200501</v>
          </cell>
          <cell r="B48" t="str">
            <v>新規</v>
          </cell>
          <cell r="C48" t="str">
            <v>2</v>
          </cell>
          <cell r="D48" t="str">
            <v>0</v>
          </cell>
          <cell r="E48" t="str">
            <v>S</v>
          </cell>
          <cell r="F48" t="str">
            <v>C</v>
          </cell>
          <cell r="G48">
            <v>4</v>
          </cell>
        </row>
        <row r="49">
          <cell r="A49" t="str">
            <v>200501</v>
          </cell>
          <cell r="B49" t="str">
            <v>新規</v>
          </cell>
          <cell r="C49" t="str">
            <v>2</v>
          </cell>
          <cell r="D49" t="str">
            <v>0</v>
          </cell>
          <cell r="E49" t="str">
            <v>S</v>
          </cell>
          <cell r="F49" t="str">
            <v>E</v>
          </cell>
          <cell r="G49">
            <v>3</v>
          </cell>
        </row>
        <row r="50">
          <cell r="A50" t="str">
            <v>200501</v>
          </cell>
          <cell r="B50" t="str">
            <v>新規</v>
          </cell>
          <cell r="C50" t="str">
            <v>2</v>
          </cell>
          <cell r="D50" t="str">
            <v>0</v>
          </cell>
          <cell r="E50" t="str">
            <v>T</v>
          </cell>
          <cell r="F50" t="str">
            <v>C</v>
          </cell>
          <cell r="G50">
            <v>38</v>
          </cell>
        </row>
        <row r="51">
          <cell r="A51" t="str">
            <v>200501</v>
          </cell>
          <cell r="B51" t="str">
            <v>新規</v>
          </cell>
          <cell r="C51" t="str">
            <v>2</v>
          </cell>
          <cell r="D51" t="str">
            <v>0</v>
          </cell>
          <cell r="E51" t="str">
            <v>T</v>
          </cell>
          <cell r="F51" t="str">
            <v>E</v>
          </cell>
          <cell r="G51">
            <v>8</v>
          </cell>
        </row>
        <row r="52">
          <cell r="A52" t="str">
            <v>200501</v>
          </cell>
          <cell r="B52" t="str">
            <v>新規</v>
          </cell>
          <cell r="C52" t="str">
            <v>2</v>
          </cell>
          <cell r="D52" t="str">
            <v>1</v>
          </cell>
          <cell r="E52" t="str">
            <v>1</v>
          </cell>
          <cell r="F52" t="str">
            <v>C</v>
          </cell>
          <cell r="G52">
            <v>315</v>
          </cell>
        </row>
        <row r="53">
          <cell r="A53" t="str">
            <v>200501</v>
          </cell>
          <cell r="B53" t="str">
            <v>新規</v>
          </cell>
          <cell r="C53" t="str">
            <v>2</v>
          </cell>
          <cell r="D53" t="str">
            <v>1</v>
          </cell>
          <cell r="E53" t="str">
            <v>1</v>
          </cell>
          <cell r="F53" t="str">
            <v>E</v>
          </cell>
          <cell r="G53">
            <v>69</v>
          </cell>
        </row>
        <row r="54">
          <cell r="A54" t="str">
            <v>200501</v>
          </cell>
          <cell r="B54" t="str">
            <v>新規</v>
          </cell>
          <cell r="C54" t="str">
            <v>2</v>
          </cell>
          <cell r="D54" t="str">
            <v>1</v>
          </cell>
          <cell r="E54" t="str">
            <v>2</v>
          </cell>
          <cell r="F54" t="str">
            <v>C</v>
          </cell>
          <cell r="G54">
            <v>194</v>
          </cell>
        </row>
        <row r="55">
          <cell r="A55" t="str">
            <v>200501</v>
          </cell>
          <cell r="B55" t="str">
            <v>新規</v>
          </cell>
          <cell r="C55" t="str">
            <v>2</v>
          </cell>
          <cell r="D55" t="str">
            <v>1</v>
          </cell>
          <cell r="E55" t="str">
            <v>2</v>
          </cell>
          <cell r="F55" t="str">
            <v>E</v>
          </cell>
          <cell r="G55">
            <v>13</v>
          </cell>
        </row>
        <row r="56">
          <cell r="A56" t="str">
            <v>200501</v>
          </cell>
          <cell r="B56" t="str">
            <v>新規</v>
          </cell>
          <cell r="C56" t="str">
            <v>2</v>
          </cell>
          <cell r="D56" t="str">
            <v>1</v>
          </cell>
          <cell r="E56" t="str">
            <v>C</v>
          </cell>
          <cell r="F56" t="str">
            <v>C</v>
          </cell>
          <cell r="G56">
            <v>7</v>
          </cell>
        </row>
        <row r="57">
          <cell r="A57" t="str">
            <v>200501</v>
          </cell>
          <cell r="B57" t="str">
            <v>新規</v>
          </cell>
          <cell r="C57" t="str">
            <v>2</v>
          </cell>
          <cell r="D57" t="str">
            <v>1</v>
          </cell>
          <cell r="E57" t="str">
            <v>C</v>
          </cell>
          <cell r="F57" t="str">
            <v>E</v>
          </cell>
          <cell r="G57">
            <v>1</v>
          </cell>
        </row>
        <row r="58">
          <cell r="A58" t="str">
            <v>200501</v>
          </cell>
          <cell r="B58" t="str">
            <v>新規</v>
          </cell>
          <cell r="C58" t="str">
            <v>2</v>
          </cell>
          <cell r="D58" t="str">
            <v>1</v>
          </cell>
          <cell r="E58" t="str">
            <v>D</v>
          </cell>
          <cell r="F58" t="str">
            <v>C</v>
          </cell>
          <cell r="G58">
            <v>4</v>
          </cell>
        </row>
        <row r="59">
          <cell r="A59" t="str">
            <v>200501</v>
          </cell>
          <cell r="B59" t="str">
            <v>新規</v>
          </cell>
          <cell r="C59" t="str">
            <v>2</v>
          </cell>
          <cell r="D59" t="str">
            <v>1</v>
          </cell>
          <cell r="E59" t="str">
            <v>H</v>
          </cell>
          <cell r="F59" t="str">
            <v>C</v>
          </cell>
          <cell r="G59">
            <v>1</v>
          </cell>
        </row>
        <row r="60">
          <cell r="A60" t="str">
            <v>200501</v>
          </cell>
          <cell r="B60" t="str">
            <v>新規</v>
          </cell>
          <cell r="C60" t="str">
            <v>2</v>
          </cell>
          <cell r="D60" t="str">
            <v>1</v>
          </cell>
          <cell r="E60" t="str">
            <v>H</v>
          </cell>
          <cell r="F60" t="str">
            <v>E</v>
          </cell>
          <cell r="G60">
            <v>3</v>
          </cell>
        </row>
        <row r="61">
          <cell r="A61" t="str">
            <v>200501</v>
          </cell>
          <cell r="B61" t="str">
            <v>新規</v>
          </cell>
          <cell r="C61" t="str">
            <v>2</v>
          </cell>
          <cell r="D61" t="str">
            <v>1</v>
          </cell>
          <cell r="E61" t="str">
            <v>K</v>
          </cell>
          <cell r="F61" t="str">
            <v>C</v>
          </cell>
          <cell r="G61">
            <v>61</v>
          </cell>
        </row>
        <row r="62">
          <cell r="A62" t="str">
            <v>200501</v>
          </cell>
          <cell r="B62" t="str">
            <v>新規</v>
          </cell>
          <cell r="C62" t="str">
            <v>2</v>
          </cell>
          <cell r="D62" t="str">
            <v>1</v>
          </cell>
          <cell r="E62" t="str">
            <v>K</v>
          </cell>
          <cell r="F62" t="str">
            <v>E</v>
          </cell>
          <cell r="G62">
            <v>12</v>
          </cell>
        </row>
        <row r="63">
          <cell r="A63" t="str">
            <v>200501</v>
          </cell>
          <cell r="B63" t="str">
            <v>新規</v>
          </cell>
          <cell r="C63" t="str">
            <v>2</v>
          </cell>
          <cell r="D63" t="str">
            <v>1</v>
          </cell>
          <cell r="E63" t="str">
            <v>Q</v>
          </cell>
          <cell r="F63" t="str">
            <v>C</v>
          </cell>
          <cell r="G63">
            <v>7</v>
          </cell>
        </row>
        <row r="64">
          <cell r="A64" t="str">
            <v>200501</v>
          </cell>
          <cell r="B64" t="str">
            <v>新規</v>
          </cell>
          <cell r="C64" t="str">
            <v>2</v>
          </cell>
          <cell r="D64" t="str">
            <v>1</v>
          </cell>
          <cell r="E64" t="str">
            <v>T</v>
          </cell>
          <cell r="F64" t="str">
            <v>C</v>
          </cell>
          <cell r="G64">
            <v>1</v>
          </cell>
        </row>
        <row r="65">
          <cell r="A65" t="str">
            <v>200501</v>
          </cell>
          <cell r="B65" t="str">
            <v>新規</v>
          </cell>
          <cell r="C65" t="str">
            <v>3</v>
          </cell>
          <cell r="D65" t="str">
            <v>0</v>
          </cell>
          <cell r="E65" t="str">
            <v>1</v>
          </cell>
          <cell r="F65" t="str">
            <v>C</v>
          </cell>
          <cell r="G65">
            <v>1762</v>
          </cell>
        </row>
        <row r="66">
          <cell r="A66" t="str">
            <v>200501</v>
          </cell>
          <cell r="B66" t="str">
            <v>新規</v>
          </cell>
          <cell r="C66" t="str">
            <v>3</v>
          </cell>
          <cell r="D66" t="str">
            <v>0</v>
          </cell>
          <cell r="E66" t="str">
            <v>1</v>
          </cell>
          <cell r="F66" t="str">
            <v>E</v>
          </cell>
          <cell r="G66">
            <v>3025</v>
          </cell>
        </row>
        <row r="67">
          <cell r="A67" t="str">
            <v>200501</v>
          </cell>
          <cell r="B67" t="str">
            <v>新規</v>
          </cell>
          <cell r="C67" t="str">
            <v>3</v>
          </cell>
          <cell r="D67" t="str">
            <v>0</v>
          </cell>
          <cell r="E67" t="str">
            <v>2</v>
          </cell>
          <cell r="F67" t="str">
            <v>C</v>
          </cell>
          <cell r="G67">
            <v>635</v>
          </cell>
        </row>
        <row r="68">
          <cell r="A68" t="str">
            <v>200501</v>
          </cell>
          <cell r="B68" t="str">
            <v>新規</v>
          </cell>
          <cell r="C68" t="str">
            <v>3</v>
          </cell>
          <cell r="D68" t="str">
            <v>0</v>
          </cell>
          <cell r="E68" t="str">
            <v>2</v>
          </cell>
          <cell r="F68" t="str">
            <v>E</v>
          </cell>
          <cell r="G68">
            <v>1042</v>
          </cell>
        </row>
        <row r="69">
          <cell r="A69" t="str">
            <v>200501</v>
          </cell>
          <cell r="B69" t="str">
            <v>新規</v>
          </cell>
          <cell r="C69" t="str">
            <v>3</v>
          </cell>
          <cell r="D69" t="str">
            <v>0</v>
          </cell>
          <cell r="E69" t="str">
            <v>C</v>
          </cell>
          <cell r="F69" t="str">
            <v>C</v>
          </cell>
          <cell r="G69">
            <v>200</v>
          </cell>
        </row>
        <row r="70">
          <cell r="A70" t="str">
            <v>200501</v>
          </cell>
          <cell r="B70" t="str">
            <v>新規</v>
          </cell>
          <cell r="C70" t="str">
            <v>3</v>
          </cell>
          <cell r="D70" t="str">
            <v>0</v>
          </cell>
          <cell r="E70" t="str">
            <v>C</v>
          </cell>
          <cell r="F70" t="str">
            <v>E</v>
          </cell>
          <cell r="G70">
            <v>411</v>
          </cell>
        </row>
        <row r="71">
          <cell r="A71" t="str">
            <v>200501</v>
          </cell>
          <cell r="B71" t="str">
            <v>新規</v>
          </cell>
          <cell r="C71" t="str">
            <v>3</v>
          </cell>
          <cell r="D71" t="str">
            <v>0</v>
          </cell>
          <cell r="E71" t="str">
            <v>D</v>
          </cell>
          <cell r="F71" t="str">
            <v>C</v>
          </cell>
          <cell r="G71">
            <v>300</v>
          </cell>
        </row>
        <row r="72">
          <cell r="A72" t="str">
            <v>200501</v>
          </cell>
          <cell r="B72" t="str">
            <v>新規</v>
          </cell>
          <cell r="C72" t="str">
            <v>3</v>
          </cell>
          <cell r="D72" t="str">
            <v>0</v>
          </cell>
          <cell r="E72" t="str">
            <v>D</v>
          </cell>
          <cell r="F72" t="str">
            <v>E</v>
          </cell>
          <cell r="G72">
            <v>447</v>
          </cell>
        </row>
        <row r="73">
          <cell r="A73" t="str">
            <v>200501</v>
          </cell>
          <cell r="B73" t="str">
            <v>新規</v>
          </cell>
          <cell r="C73" t="str">
            <v>3</v>
          </cell>
          <cell r="D73" t="str">
            <v>0</v>
          </cell>
          <cell r="E73" t="str">
            <v>H</v>
          </cell>
          <cell r="F73" t="str">
            <v>C</v>
          </cell>
          <cell r="G73">
            <v>123</v>
          </cell>
        </row>
        <row r="74">
          <cell r="A74" t="str">
            <v>200501</v>
          </cell>
          <cell r="B74" t="str">
            <v>新規</v>
          </cell>
          <cell r="C74" t="str">
            <v>3</v>
          </cell>
          <cell r="D74" t="str">
            <v>0</v>
          </cell>
          <cell r="E74" t="str">
            <v>H</v>
          </cell>
          <cell r="F74" t="str">
            <v>E</v>
          </cell>
          <cell r="G74">
            <v>146</v>
          </cell>
        </row>
        <row r="75">
          <cell r="A75" t="str">
            <v>200501</v>
          </cell>
          <cell r="B75" t="str">
            <v>新規</v>
          </cell>
          <cell r="C75" t="str">
            <v>3</v>
          </cell>
          <cell r="D75" t="str">
            <v>0</v>
          </cell>
          <cell r="E75" t="str">
            <v>K</v>
          </cell>
          <cell r="F75" t="str">
            <v>C</v>
          </cell>
          <cell r="G75">
            <v>739</v>
          </cell>
        </row>
        <row r="76">
          <cell r="A76" t="str">
            <v>200501</v>
          </cell>
          <cell r="B76" t="str">
            <v>新規</v>
          </cell>
          <cell r="C76" t="str">
            <v>3</v>
          </cell>
          <cell r="D76" t="str">
            <v>0</v>
          </cell>
          <cell r="E76" t="str">
            <v>K</v>
          </cell>
          <cell r="F76" t="str">
            <v>E</v>
          </cell>
          <cell r="G76">
            <v>1488</v>
          </cell>
        </row>
        <row r="77">
          <cell r="A77" t="str">
            <v>200501</v>
          </cell>
          <cell r="B77" t="str">
            <v>新規</v>
          </cell>
          <cell r="C77" t="str">
            <v>3</v>
          </cell>
          <cell r="D77" t="str">
            <v>0</v>
          </cell>
          <cell r="E77" t="str">
            <v>Q</v>
          </cell>
          <cell r="F77" t="str">
            <v>C</v>
          </cell>
          <cell r="G77">
            <v>986</v>
          </cell>
        </row>
        <row r="78">
          <cell r="A78" t="str">
            <v>200501</v>
          </cell>
          <cell r="B78" t="str">
            <v>新規</v>
          </cell>
          <cell r="C78" t="str">
            <v>3</v>
          </cell>
          <cell r="D78" t="str">
            <v>0</v>
          </cell>
          <cell r="E78" t="str">
            <v>Q</v>
          </cell>
          <cell r="F78" t="str">
            <v>E</v>
          </cell>
          <cell r="G78">
            <v>1839</v>
          </cell>
        </row>
        <row r="79">
          <cell r="A79" t="str">
            <v>200501</v>
          </cell>
          <cell r="B79" t="str">
            <v>新規</v>
          </cell>
          <cell r="C79" t="str">
            <v>3</v>
          </cell>
          <cell r="D79" t="str">
            <v>0</v>
          </cell>
          <cell r="E79" t="str">
            <v>R</v>
          </cell>
          <cell r="F79" t="str">
            <v>C</v>
          </cell>
          <cell r="G79">
            <v>129</v>
          </cell>
        </row>
        <row r="80">
          <cell r="A80" t="str">
            <v>200501</v>
          </cell>
          <cell r="B80" t="str">
            <v>新規</v>
          </cell>
          <cell r="C80" t="str">
            <v>3</v>
          </cell>
          <cell r="D80" t="str">
            <v>0</v>
          </cell>
          <cell r="E80" t="str">
            <v>R</v>
          </cell>
          <cell r="F80" t="str">
            <v>E</v>
          </cell>
          <cell r="G80">
            <v>400</v>
          </cell>
        </row>
        <row r="81">
          <cell r="A81" t="str">
            <v>200501</v>
          </cell>
          <cell r="B81" t="str">
            <v>新規</v>
          </cell>
          <cell r="C81" t="str">
            <v>3</v>
          </cell>
          <cell r="D81" t="str">
            <v>0</v>
          </cell>
          <cell r="E81" t="str">
            <v>S</v>
          </cell>
          <cell r="F81" t="str">
            <v>C</v>
          </cell>
          <cell r="G81">
            <v>136</v>
          </cell>
        </row>
        <row r="82">
          <cell r="A82" t="str">
            <v>200501</v>
          </cell>
          <cell r="B82" t="str">
            <v>新規</v>
          </cell>
          <cell r="C82" t="str">
            <v>3</v>
          </cell>
          <cell r="D82" t="str">
            <v>0</v>
          </cell>
          <cell r="E82" t="str">
            <v>S</v>
          </cell>
          <cell r="F82" t="str">
            <v>E</v>
          </cell>
          <cell r="G82">
            <v>260</v>
          </cell>
        </row>
        <row r="83">
          <cell r="A83" t="str">
            <v>200501</v>
          </cell>
          <cell r="B83" t="str">
            <v>新規</v>
          </cell>
          <cell r="C83" t="str">
            <v>3</v>
          </cell>
          <cell r="D83" t="str">
            <v>0</v>
          </cell>
          <cell r="E83" t="str">
            <v>T</v>
          </cell>
          <cell r="F83" t="str">
            <v>C</v>
          </cell>
          <cell r="G83">
            <v>368</v>
          </cell>
        </row>
        <row r="84">
          <cell r="A84" t="str">
            <v>200501</v>
          </cell>
          <cell r="B84" t="str">
            <v>新規</v>
          </cell>
          <cell r="C84" t="str">
            <v>3</v>
          </cell>
          <cell r="D84" t="str">
            <v>0</v>
          </cell>
          <cell r="E84" t="str">
            <v>T</v>
          </cell>
          <cell r="F84" t="str">
            <v>E</v>
          </cell>
          <cell r="G84">
            <v>968</v>
          </cell>
        </row>
        <row r="85">
          <cell r="A85" t="str">
            <v>200501</v>
          </cell>
          <cell r="B85" t="str">
            <v>新規</v>
          </cell>
          <cell r="C85" t="str">
            <v>3</v>
          </cell>
          <cell r="D85" t="str">
            <v>1</v>
          </cell>
          <cell r="E85" t="str">
            <v>1</v>
          </cell>
          <cell r="F85" t="str">
            <v>C</v>
          </cell>
          <cell r="G85">
            <v>6</v>
          </cell>
        </row>
        <row r="86">
          <cell r="A86" t="str">
            <v>200501</v>
          </cell>
          <cell r="B86" t="str">
            <v>新規</v>
          </cell>
          <cell r="C86" t="str">
            <v>3</v>
          </cell>
          <cell r="D86" t="str">
            <v>1</v>
          </cell>
          <cell r="E86" t="str">
            <v>K</v>
          </cell>
          <cell r="F86" t="str">
            <v>C</v>
          </cell>
          <cell r="G86">
            <v>1</v>
          </cell>
        </row>
        <row r="87">
          <cell r="A87" t="str">
            <v>200501</v>
          </cell>
          <cell r="B87" t="str">
            <v>新規</v>
          </cell>
          <cell r="C87" t="str">
            <v>3</v>
          </cell>
          <cell r="D87" t="str">
            <v>1</v>
          </cell>
          <cell r="E87" t="str">
            <v>K</v>
          </cell>
          <cell r="F87" t="str">
            <v>E</v>
          </cell>
          <cell r="G87">
            <v>1</v>
          </cell>
        </row>
      </sheetData>
      <sheetData sheetId="10" refreshError="1">
        <row r="1">
          <cell r="A1" t="str">
            <v>年月</v>
          </cell>
          <cell r="B1" t="str">
            <v>事業部フラグ</v>
          </cell>
          <cell r="C1" t="str">
            <v>支社区分</v>
          </cell>
          <cell r="D1" t="str">
            <v>方式</v>
          </cell>
          <cell r="E1" t="str">
            <v>新規数</v>
          </cell>
          <cell r="F1" t="str">
            <v>任意+一休</v>
          </cell>
          <cell r="G1" t="str">
            <v>強制解約数</v>
          </cell>
          <cell r="H1" t="str">
            <v>解約数</v>
          </cell>
          <cell r="I1" t="str">
            <v>稼働数</v>
          </cell>
        </row>
        <row r="2">
          <cell r="A2">
            <v>200412</v>
          </cell>
          <cell r="B2" t="str">
            <v>0</v>
          </cell>
          <cell r="C2" t="str">
            <v>1</v>
          </cell>
          <cell r="D2" t="str">
            <v>C</v>
          </cell>
          <cell r="E2">
            <v>105654</v>
          </cell>
          <cell r="F2">
            <v>75663</v>
          </cell>
          <cell r="G2">
            <v>7744</v>
          </cell>
          <cell r="H2">
            <v>82673</v>
          </cell>
          <cell r="I2">
            <v>5141928</v>
          </cell>
        </row>
        <row r="3">
          <cell r="A3">
            <v>200412</v>
          </cell>
          <cell r="B3" t="str">
            <v>0</v>
          </cell>
          <cell r="C3" t="str">
            <v>1</v>
          </cell>
          <cell r="D3" t="str">
            <v>E</v>
          </cell>
          <cell r="E3">
            <v>80772</v>
          </cell>
          <cell r="F3">
            <v>11907</v>
          </cell>
          <cell r="G3">
            <v>1327</v>
          </cell>
          <cell r="H3">
            <v>13129</v>
          </cell>
          <cell r="I3">
            <v>762059</v>
          </cell>
        </row>
        <row r="4">
          <cell r="A4">
            <v>200412</v>
          </cell>
          <cell r="B4" t="str">
            <v>0</v>
          </cell>
          <cell r="C4" t="str">
            <v>2</v>
          </cell>
          <cell r="D4" t="str">
            <v>C</v>
          </cell>
          <cell r="E4">
            <v>32255</v>
          </cell>
          <cell r="F4">
            <v>24452</v>
          </cell>
          <cell r="G4">
            <v>2042</v>
          </cell>
          <cell r="H4">
            <v>26389</v>
          </cell>
          <cell r="I4">
            <v>1600569</v>
          </cell>
        </row>
        <row r="5">
          <cell r="A5">
            <v>200412</v>
          </cell>
          <cell r="B5" t="str">
            <v>0</v>
          </cell>
          <cell r="C5" t="str">
            <v>2</v>
          </cell>
          <cell r="D5" t="str">
            <v>E</v>
          </cell>
          <cell r="E5">
            <v>20513</v>
          </cell>
          <cell r="F5">
            <v>2323</v>
          </cell>
          <cell r="G5">
            <v>280</v>
          </cell>
          <cell r="H5">
            <v>2587</v>
          </cell>
          <cell r="I5">
            <v>183145</v>
          </cell>
        </row>
        <row r="6">
          <cell r="A6">
            <v>200412</v>
          </cell>
          <cell r="B6" t="str">
            <v>0</v>
          </cell>
          <cell r="C6" t="str">
            <v>2</v>
          </cell>
          <cell r="D6" t="str">
            <v>C</v>
          </cell>
          <cell r="E6">
            <v>4185</v>
          </cell>
          <cell r="F6">
            <v>3448</v>
          </cell>
          <cell r="G6">
            <v>340</v>
          </cell>
          <cell r="H6">
            <v>3770</v>
          </cell>
          <cell r="I6">
            <v>311978</v>
          </cell>
        </row>
        <row r="7">
          <cell r="A7">
            <v>200412</v>
          </cell>
          <cell r="B7" t="str">
            <v>0</v>
          </cell>
          <cell r="C7" t="str">
            <v>2</v>
          </cell>
          <cell r="D7" t="str">
            <v>E</v>
          </cell>
          <cell r="E7">
            <v>2719</v>
          </cell>
          <cell r="F7">
            <v>363</v>
          </cell>
          <cell r="G7">
            <v>45</v>
          </cell>
          <cell r="H7">
            <v>405</v>
          </cell>
          <cell r="I7">
            <v>34836</v>
          </cell>
        </row>
        <row r="8">
          <cell r="A8">
            <v>200412</v>
          </cell>
          <cell r="B8" t="str">
            <v>0</v>
          </cell>
          <cell r="C8" t="str">
            <v>D</v>
          </cell>
          <cell r="D8" t="str">
            <v>C</v>
          </cell>
          <cell r="E8">
            <v>11502</v>
          </cell>
          <cell r="F8">
            <v>8878</v>
          </cell>
          <cell r="G8">
            <v>1049</v>
          </cell>
          <cell r="H8">
            <v>9818</v>
          </cell>
          <cell r="I8">
            <v>826921</v>
          </cell>
        </row>
        <row r="9">
          <cell r="A9">
            <v>200412</v>
          </cell>
          <cell r="B9" t="str">
            <v>0</v>
          </cell>
          <cell r="C9" t="str">
            <v>D</v>
          </cell>
          <cell r="D9" t="str">
            <v>E</v>
          </cell>
          <cell r="E9">
            <v>7708</v>
          </cell>
          <cell r="F9">
            <v>946</v>
          </cell>
          <cell r="G9">
            <v>184</v>
          </cell>
          <cell r="H9">
            <v>1112</v>
          </cell>
          <cell r="I9">
            <v>101448</v>
          </cell>
        </row>
        <row r="10">
          <cell r="A10">
            <v>200412</v>
          </cell>
          <cell r="B10" t="str">
            <v>0</v>
          </cell>
          <cell r="C10" t="str">
            <v>T</v>
          </cell>
          <cell r="D10" t="str">
            <v>C</v>
          </cell>
          <cell r="E10">
            <v>15072</v>
          </cell>
          <cell r="F10">
            <v>10948</v>
          </cell>
          <cell r="G10">
            <v>1452</v>
          </cell>
          <cell r="H10">
            <v>12265</v>
          </cell>
          <cell r="I10">
            <v>1074752</v>
          </cell>
        </row>
        <row r="11">
          <cell r="A11">
            <v>200412</v>
          </cell>
          <cell r="B11" t="str">
            <v>0</v>
          </cell>
          <cell r="C11" t="str">
            <v>T</v>
          </cell>
          <cell r="D11" t="str">
            <v>E</v>
          </cell>
          <cell r="E11">
            <v>13382</v>
          </cell>
          <cell r="F11">
            <v>1898</v>
          </cell>
          <cell r="G11">
            <v>190</v>
          </cell>
          <cell r="H11">
            <v>2064</v>
          </cell>
          <cell r="I11">
            <v>155028</v>
          </cell>
        </row>
        <row r="12">
          <cell r="A12">
            <v>200412</v>
          </cell>
          <cell r="B12" t="str">
            <v>0</v>
          </cell>
          <cell r="C12" t="str">
            <v>H</v>
          </cell>
          <cell r="D12" t="str">
            <v>C</v>
          </cell>
          <cell r="E12">
            <v>4608</v>
          </cell>
          <cell r="F12">
            <v>4652</v>
          </cell>
          <cell r="G12">
            <v>263</v>
          </cell>
          <cell r="H12">
            <v>4891</v>
          </cell>
          <cell r="I12">
            <v>427197</v>
          </cell>
        </row>
        <row r="13">
          <cell r="A13">
            <v>200412</v>
          </cell>
          <cell r="B13" t="str">
            <v>0</v>
          </cell>
          <cell r="C13" t="str">
            <v>H</v>
          </cell>
          <cell r="D13" t="str">
            <v>E</v>
          </cell>
          <cell r="E13">
            <v>4122</v>
          </cell>
          <cell r="F13">
            <v>449</v>
          </cell>
          <cell r="G13">
            <v>23</v>
          </cell>
          <cell r="H13">
            <v>469</v>
          </cell>
          <cell r="I13">
            <v>45889</v>
          </cell>
        </row>
        <row r="14">
          <cell r="A14">
            <v>200412</v>
          </cell>
          <cell r="B14" t="str">
            <v>0</v>
          </cell>
          <cell r="C14" t="str">
            <v>K</v>
          </cell>
          <cell r="D14" t="str">
            <v>C</v>
          </cell>
          <cell r="E14">
            <v>49031</v>
          </cell>
          <cell r="F14">
            <v>36412</v>
          </cell>
          <cell r="G14">
            <v>3179</v>
          </cell>
          <cell r="H14">
            <v>39351</v>
          </cell>
          <cell r="I14">
            <v>2669392</v>
          </cell>
        </row>
        <row r="15">
          <cell r="A15">
            <v>200412</v>
          </cell>
          <cell r="B15" t="str">
            <v>0</v>
          </cell>
          <cell r="C15" t="str">
            <v>K</v>
          </cell>
          <cell r="D15" t="str">
            <v>E</v>
          </cell>
          <cell r="E15">
            <v>33172</v>
          </cell>
          <cell r="F15">
            <v>4264</v>
          </cell>
          <cell r="G15">
            <v>483</v>
          </cell>
          <cell r="H15">
            <v>4711</v>
          </cell>
          <cell r="I15">
            <v>319727</v>
          </cell>
        </row>
        <row r="16">
          <cell r="A16">
            <v>200412</v>
          </cell>
          <cell r="B16" t="str">
            <v>0</v>
          </cell>
          <cell r="C16" t="str">
            <v>C</v>
          </cell>
          <cell r="D16" t="str">
            <v>C</v>
          </cell>
          <cell r="E16">
            <v>11809</v>
          </cell>
          <cell r="F16">
            <v>9051</v>
          </cell>
          <cell r="G16">
            <v>1028</v>
          </cell>
          <cell r="H16">
            <v>10000</v>
          </cell>
          <cell r="I16">
            <v>993966</v>
          </cell>
        </row>
        <row r="17">
          <cell r="A17">
            <v>200412</v>
          </cell>
          <cell r="B17" t="str">
            <v>0</v>
          </cell>
          <cell r="C17" t="str">
            <v>C</v>
          </cell>
          <cell r="D17" t="str">
            <v>E</v>
          </cell>
          <cell r="E17">
            <v>10856</v>
          </cell>
          <cell r="F17">
            <v>1047</v>
          </cell>
          <cell r="G17">
            <v>174</v>
          </cell>
          <cell r="H17">
            <v>1209</v>
          </cell>
          <cell r="I17">
            <v>122703</v>
          </cell>
        </row>
        <row r="18">
          <cell r="A18">
            <v>200412</v>
          </cell>
          <cell r="B18" t="str">
            <v>0</v>
          </cell>
          <cell r="C18" t="str">
            <v>S</v>
          </cell>
          <cell r="D18" t="str">
            <v>C</v>
          </cell>
          <cell r="E18">
            <v>7749</v>
          </cell>
          <cell r="F18">
            <v>5441</v>
          </cell>
          <cell r="G18">
            <v>521</v>
          </cell>
          <cell r="H18">
            <v>5933</v>
          </cell>
          <cell r="I18">
            <v>462159</v>
          </cell>
        </row>
        <row r="19">
          <cell r="A19">
            <v>200412</v>
          </cell>
          <cell r="B19" t="str">
            <v>0</v>
          </cell>
          <cell r="C19" t="str">
            <v>S</v>
          </cell>
          <cell r="D19" t="str">
            <v>E</v>
          </cell>
          <cell r="E19">
            <v>6046</v>
          </cell>
          <cell r="F19">
            <v>668</v>
          </cell>
          <cell r="G19">
            <v>54</v>
          </cell>
          <cell r="H19">
            <v>715</v>
          </cell>
          <cell r="I19">
            <v>57302</v>
          </cell>
        </row>
        <row r="20">
          <cell r="A20">
            <v>200412</v>
          </cell>
          <cell r="B20" t="str">
            <v>0</v>
          </cell>
          <cell r="C20" t="str">
            <v>Q</v>
          </cell>
          <cell r="D20" t="str">
            <v>C</v>
          </cell>
          <cell r="E20">
            <v>25377</v>
          </cell>
          <cell r="F20">
            <v>20507</v>
          </cell>
          <cell r="G20">
            <v>2827</v>
          </cell>
          <cell r="H20">
            <v>23189</v>
          </cell>
          <cell r="I20">
            <v>1735781</v>
          </cell>
        </row>
        <row r="21">
          <cell r="A21">
            <v>200412</v>
          </cell>
          <cell r="B21" t="str">
            <v>0</v>
          </cell>
          <cell r="C21" t="str">
            <v>Q</v>
          </cell>
          <cell r="D21" t="str">
            <v>E</v>
          </cell>
          <cell r="E21">
            <v>17404</v>
          </cell>
          <cell r="F21">
            <v>2113</v>
          </cell>
          <cell r="G21">
            <v>359</v>
          </cell>
          <cell r="H21">
            <v>2444</v>
          </cell>
          <cell r="I21">
            <v>195963</v>
          </cell>
        </row>
        <row r="22">
          <cell r="A22">
            <v>200412</v>
          </cell>
          <cell r="B22" t="str">
            <v>0</v>
          </cell>
          <cell r="C22" t="str">
            <v>R</v>
          </cell>
          <cell r="D22" t="str">
            <v>C</v>
          </cell>
          <cell r="E22">
            <v>4513</v>
          </cell>
          <cell r="F22">
            <v>3889</v>
          </cell>
          <cell r="G22">
            <v>510</v>
          </cell>
          <cell r="H22">
            <v>4350</v>
          </cell>
          <cell r="I22">
            <v>354819</v>
          </cell>
        </row>
        <row r="23">
          <cell r="A23">
            <v>200412</v>
          </cell>
          <cell r="B23" t="str">
            <v>0</v>
          </cell>
          <cell r="C23" t="str">
            <v>R</v>
          </cell>
          <cell r="D23" t="str">
            <v>E</v>
          </cell>
          <cell r="E23">
            <v>3164</v>
          </cell>
          <cell r="F23">
            <v>198</v>
          </cell>
          <cell r="G23">
            <v>39</v>
          </cell>
          <cell r="H23">
            <v>230</v>
          </cell>
          <cell r="I23">
            <v>25671</v>
          </cell>
        </row>
        <row r="24">
          <cell r="A24">
            <v>200412</v>
          </cell>
          <cell r="B24" t="str">
            <v>1</v>
          </cell>
          <cell r="C24" t="str">
            <v>1</v>
          </cell>
          <cell r="D24" t="str">
            <v>C</v>
          </cell>
          <cell r="E24">
            <v>8709</v>
          </cell>
          <cell r="F24">
            <v>1246</v>
          </cell>
          <cell r="G24">
            <v>37</v>
          </cell>
          <cell r="H24">
            <v>1261</v>
          </cell>
          <cell r="I24">
            <v>205981</v>
          </cell>
        </row>
        <row r="25">
          <cell r="A25">
            <v>200412</v>
          </cell>
          <cell r="B25" t="str">
            <v>1</v>
          </cell>
          <cell r="C25" t="str">
            <v>1</v>
          </cell>
          <cell r="D25" t="str">
            <v>E</v>
          </cell>
          <cell r="E25">
            <v>3703</v>
          </cell>
          <cell r="F25">
            <v>91</v>
          </cell>
          <cell r="G25">
            <v>0</v>
          </cell>
          <cell r="H25">
            <v>86</v>
          </cell>
          <cell r="I25">
            <v>20075</v>
          </cell>
        </row>
        <row r="26">
          <cell r="A26">
            <v>200412</v>
          </cell>
          <cell r="B26" t="str">
            <v>1</v>
          </cell>
          <cell r="C26" t="str">
            <v>2</v>
          </cell>
          <cell r="D26" t="str">
            <v>C</v>
          </cell>
          <cell r="E26">
            <v>1557</v>
          </cell>
          <cell r="F26">
            <v>328</v>
          </cell>
          <cell r="G26">
            <v>1</v>
          </cell>
          <cell r="H26">
            <v>285</v>
          </cell>
          <cell r="I26">
            <v>27711</v>
          </cell>
        </row>
        <row r="27">
          <cell r="A27">
            <v>200412</v>
          </cell>
          <cell r="B27" t="str">
            <v>1</v>
          </cell>
          <cell r="C27" t="str">
            <v>2</v>
          </cell>
          <cell r="D27" t="str">
            <v>E</v>
          </cell>
          <cell r="E27">
            <v>271</v>
          </cell>
          <cell r="F27">
            <v>4</v>
          </cell>
          <cell r="G27">
            <v>0</v>
          </cell>
          <cell r="H27">
            <v>4</v>
          </cell>
          <cell r="I27">
            <v>2268</v>
          </cell>
        </row>
        <row r="28">
          <cell r="A28">
            <v>200412</v>
          </cell>
          <cell r="B28" t="str">
            <v>1</v>
          </cell>
          <cell r="C28" t="str">
            <v>2</v>
          </cell>
          <cell r="D28" t="str">
            <v>C</v>
          </cell>
          <cell r="E28">
            <v>0</v>
          </cell>
          <cell r="F28">
            <v>2</v>
          </cell>
          <cell r="G28">
            <v>0</v>
          </cell>
          <cell r="H28">
            <v>2</v>
          </cell>
          <cell r="I28">
            <v>536</v>
          </cell>
        </row>
        <row r="29">
          <cell r="A29">
            <v>200412</v>
          </cell>
          <cell r="B29" t="str">
            <v>1</v>
          </cell>
          <cell r="C29" t="str">
            <v>2</v>
          </cell>
          <cell r="D29" t="str">
            <v>E</v>
          </cell>
          <cell r="E29">
            <v>2</v>
          </cell>
          <cell r="F29">
            <v>2</v>
          </cell>
          <cell r="G29">
            <v>0</v>
          </cell>
          <cell r="H29">
            <v>2</v>
          </cell>
          <cell r="I29">
            <v>51</v>
          </cell>
        </row>
        <row r="30">
          <cell r="A30">
            <v>200412</v>
          </cell>
          <cell r="B30" t="str">
            <v>1</v>
          </cell>
          <cell r="C30" t="str">
            <v>D</v>
          </cell>
          <cell r="D30" t="str">
            <v>C</v>
          </cell>
          <cell r="E30">
            <v>319</v>
          </cell>
          <cell r="F30">
            <v>47</v>
          </cell>
          <cell r="G30">
            <v>2</v>
          </cell>
          <cell r="H30">
            <v>43</v>
          </cell>
          <cell r="I30">
            <v>9447</v>
          </cell>
        </row>
        <row r="31">
          <cell r="A31">
            <v>200412</v>
          </cell>
          <cell r="B31" t="str">
            <v>1</v>
          </cell>
          <cell r="C31" t="str">
            <v>D</v>
          </cell>
          <cell r="D31" t="str">
            <v>E</v>
          </cell>
          <cell r="E31">
            <v>67</v>
          </cell>
          <cell r="F31">
            <v>8</v>
          </cell>
          <cell r="G31">
            <v>1</v>
          </cell>
          <cell r="H31">
            <v>9</v>
          </cell>
          <cell r="I31">
            <v>650</v>
          </cell>
        </row>
        <row r="32">
          <cell r="A32">
            <v>200412</v>
          </cell>
          <cell r="B32" t="str">
            <v>1</v>
          </cell>
          <cell r="C32" t="str">
            <v>T</v>
          </cell>
          <cell r="D32" t="str">
            <v>C</v>
          </cell>
          <cell r="E32">
            <v>450</v>
          </cell>
          <cell r="F32">
            <v>107</v>
          </cell>
          <cell r="G32">
            <v>0</v>
          </cell>
          <cell r="H32">
            <v>105</v>
          </cell>
          <cell r="I32">
            <v>8554</v>
          </cell>
        </row>
        <row r="33">
          <cell r="A33">
            <v>200412</v>
          </cell>
          <cell r="B33" t="str">
            <v>1</v>
          </cell>
          <cell r="C33" t="str">
            <v>T</v>
          </cell>
          <cell r="D33" t="str">
            <v>E</v>
          </cell>
          <cell r="E33">
            <v>43</v>
          </cell>
          <cell r="F33">
            <v>2</v>
          </cell>
          <cell r="G33">
            <v>0</v>
          </cell>
          <cell r="H33">
            <v>2</v>
          </cell>
          <cell r="I33">
            <v>352</v>
          </cell>
        </row>
        <row r="34">
          <cell r="A34">
            <v>200412</v>
          </cell>
          <cell r="B34" t="str">
            <v>1</v>
          </cell>
          <cell r="C34" t="str">
            <v>H</v>
          </cell>
          <cell r="D34" t="str">
            <v>C</v>
          </cell>
          <cell r="E34">
            <v>419</v>
          </cell>
          <cell r="F34">
            <v>25</v>
          </cell>
          <cell r="G34">
            <v>1</v>
          </cell>
          <cell r="H34">
            <v>25</v>
          </cell>
          <cell r="I34">
            <v>4307</v>
          </cell>
        </row>
        <row r="35">
          <cell r="A35">
            <v>200412</v>
          </cell>
          <cell r="B35" t="str">
            <v>1</v>
          </cell>
          <cell r="C35" t="str">
            <v>H</v>
          </cell>
          <cell r="D35" t="str">
            <v>E</v>
          </cell>
          <cell r="E35">
            <v>11</v>
          </cell>
          <cell r="F35">
            <v>2</v>
          </cell>
          <cell r="G35">
            <v>0</v>
          </cell>
          <cell r="H35">
            <v>2</v>
          </cell>
          <cell r="I35">
            <v>199</v>
          </cell>
        </row>
        <row r="36">
          <cell r="A36">
            <v>200412</v>
          </cell>
          <cell r="B36" t="str">
            <v>1</v>
          </cell>
          <cell r="C36" t="str">
            <v>K</v>
          </cell>
          <cell r="D36" t="str">
            <v>C</v>
          </cell>
          <cell r="E36">
            <v>1723</v>
          </cell>
          <cell r="F36">
            <v>208</v>
          </cell>
          <cell r="G36">
            <v>0</v>
          </cell>
          <cell r="H36">
            <v>202</v>
          </cell>
          <cell r="I36">
            <v>47241</v>
          </cell>
        </row>
        <row r="37">
          <cell r="A37">
            <v>200412</v>
          </cell>
          <cell r="B37" t="str">
            <v>1</v>
          </cell>
          <cell r="C37" t="str">
            <v>K</v>
          </cell>
          <cell r="D37" t="str">
            <v>E</v>
          </cell>
          <cell r="E37">
            <v>251</v>
          </cell>
          <cell r="F37">
            <v>12</v>
          </cell>
          <cell r="G37">
            <v>0</v>
          </cell>
          <cell r="H37">
            <v>11</v>
          </cell>
          <cell r="I37">
            <v>3295</v>
          </cell>
        </row>
        <row r="38">
          <cell r="A38">
            <v>200412</v>
          </cell>
          <cell r="B38" t="str">
            <v>1</v>
          </cell>
          <cell r="C38" t="str">
            <v>C</v>
          </cell>
          <cell r="D38" t="str">
            <v>C</v>
          </cell>
          <cell r="E38">
            <v>728</v>
          </cell>
          <cell r="F38">
            <v>39</v>
          </cell>
          <cell r="G38">
            <v>5</v>
          </cell>
          <cell r="H38">
            <v>44</v>
          </cell>
          <cell r="I38">
            <v>9011</v>
          </cell>
        </row>
        <row r="39">
          <cell r="A39">
            <v>200412</v>
          </cell>
          <cell r="B39" t="str">
            <v>1</v>
          </cell>
          <cell r="C39" t="str">
            <v>C</v>
          </cell>
          <cell r="D39" t="str">
            <v>E</v>
          </cell>
          <cell r="E39">
            <v>371</v>
          </cell>
          <cell r="F39">
            <v>2</v>
          </cell>
          <cell r="G39">
            <v>0</v>
          </cell>
          <cell r="H39">
            <v>2</v>
          </cell>
          <cell r="I39">
            <v>1278</v>
          </cell>
        </row>
        <row r="40">
          <cell r="A40">
            <v>200412</v>
          </cell>
          <cell r="B40" t="str">
            <v>1</v>
          </cell>
          <cell r="C40" t="str">
            <v>S</v>
          </cell>
          <cell r="D40" t="str">
            <v>C</v>
          </cell>
          <cell r="E40">
            <v>149</v>
          </cell>
          <cell r="F40">
            <v>5</v>
          </cell>
          <cell r="G40">
            <v>0</v>
          </cell>
          <cell r="H40">
            <v>5</v>
          </cell>
          <cell r="I40">
            <v>1897</v>
          </cell>
        </row>
        <row r="41">
          <cell r="A41">
            <v>200412</v>
          </cell>
          <cell r="B41" t="str">
            <v>1</v>
          </cell>
          <cell r="C41" t="str">
            <v>S</v>
          </cell>
          <cell r="D41" t="str">
            <v>E</v>
          </cell>
          <cell r="E41">
            <v>11</v>
          </cell>
          <cell r="F41">
            <v>0</v>
          </cell>
          <cell r="G41">
            <v>0</v>
          </cell>
          <cell r="H41">
            <v>0</v>
          </cell>
          <cell r="I41">
            <v>152</v>
          </cell>
        </row>
        <row r="42">
          <cell r="A42">
            <v>200412</v>
          </cell>
          <cell r="B42" t="str">
            <v>1</v>
          </cell>
          <cell r="C42" t="str">
            <v>Q</v>
          </cell>
          <cell r="D42" t="str">
            <v>C</v>
          </cell>
          <cell r="E42">
            <v>502</v>
          </cell>
          <cell r="F42">
            <v>25</v>
          </cell>
          <cell r="G42">
            <v>0</v>
          </cell>
          <cell r="H42">
            <v>25</v>
          </cell>
          <cell r="I42">
            <v>7486</v>
          </cell>
        </row>
        <row r="43">
          <cell r="A43">
            <v>200412</v>
          </cell>
          <cell r="B43" t="str">
            <v>1</v>
          </cell>
          <cell r="C43" t="str">
            <v>Q</v>
          </cell>
          <cell r="D43" t="str">
            <v>E</v>
          </cell>
          <cell r="E43">
            <v>35</v>
          </cell>
          <cell r="F43">
            <v>2</v>
          </cell>
          <cell r="G43">
            <v>2</v>
          </cell>
          <cell r="H43">
            <v>4</v>
          </cell>
          <cell r="I43">
            <v>356</v>
          </cell>
        </row>
        <row r="44">
          <cell r="A44">
            <v>200501</v>
          </cell>
          <cell r="B44" t="str">
            <v>0</v>
          </cell>
          <cell r="C44" t="str">
            <v>1</v>
          </cell>
          <cell r="D44" t="str">
            <v>C</v>
          </cell>
          <cell r="E44">
            <v>88759</v>
          </cell>
          <cell r="F44">
            <v>75542</v>
          </cell>
          <cell r="G44">
            <v>6926</v>
          </cell>
          <cell r="H44">
            <v>81911</v>
          </cell>
          <cell r="I44">
            <v>5078656</v>
          </cell>
        </row>
        <row r="45">
          <cell r="A45">
            <v>200501</v>
          </cell>
          <cell r="B45" t="str">
            <v>0</v>
          </cell>
          <cell r="C45" t="str">
            <v>1</v>
          </cell>
          <cell r="D45" t="str">
            <v>E</v>
          </cell>
          <cell r="E45">
            <v>67413</v>
          </cell>
          <cell r="F45">
            <v>14004</v>
          </cell>
          <cell r="G45">
            <v>1447</v>
          </cell>
          <cell r="H45">
            <v>15368</v>
          </cell>
          <cell r="I45">
            <v>884216</v>
          </cell>
        </row>
        <row r="46">
          <cell r="A46">
            <v>200501</v>
          </cell>
          <cell r="B46" t="str">
            <v>0</v>
          </cell>
          <cell r="C46" t="str">
            <v>2</v>
          </cell>
          <cell r="D46" t="str">
            <v>C</v>
          </cell>
          <cell r="E46">
            <v>26294</v>
          </cell>
          <cell r="F46">
            <v>25064</v>
          </cell>
          <cell r="G46">
            <v>1648</v>
          </cell>
          <cell r="H46">
            <v>26629</v>
          </cell>
          <cell r="I46">
            <v>1581991</v>
          </cell>
        </row>
        <row r="47">
          <cell r="A47">
            <v>200501</v>
          </cell>
          <cell r="B47" t="str">
            <v>0</v>
          </cell>
          <cell r="C47" t="str">
            <v>2</v>
          </cell>
          <cell r="D47" t="str">
            <v>E</v>
          </cell>
          <cell r="E47">
            <v>19381</v>
          </cell>
          <cell r="F47">
            <v>2708</v>
          </cell>
          <cell r="G47">
            <v>259</v>
          </cell>
          <cell r="H47">
            <v>2954</v>
          </cell>
          <cell r="I47">
            <v>217815</v>
          </cell>
        </row>
        <row r="48">
          <cell r="A48">
            <v>200501</v>
          </cell>
          <cell r="B48" t="str">
            <v>0</v>
          </cell>
          <cell r="C48" t="str">
            <v>2</v>
          </cell>
          <cell r="D48" t="str">
            <v>C</v>
          </cell>
          <cell r="E48">
            <v>3181</v>
          </cell>
          <cell r="F48">
            <v>3526</v>
          </cell>
          <cell r="G48">
            <v>272</v>
          </cell>
          <cell r="H48">
            <v>3783</v>
          </cell>
          <cell r="I48">
            <v>306638</v>
          </cell>
        </row>
        <row r="49">
          <cell r="A49">
            <v>200501</v>
          </cell>
          <cell r="B49" t="str">
            <v>0</v>
          </cell>
          <cell r="C49" t="str">
            <v>2</v>
          </cell>
          <cell r="D49" t="str">
            <v>E</v>
          </cell>
          <cell r="E49">
            <v>2558</v>
          </cell>
          <cell r="F49">
            <v>464</v>
          </cell>
          <cell r="G49">
            <v>53</v>
          </cell>
          <cell r="H49">
            <v>514</v>
          </cell>
          <cell r="I49">
            <v>41618</v>
          </cell>
        </row>
        <row r="50">
          <cell r="A50">
            <v>200501</v>
          </cell>
          <cell r="B50" t="str">
            <v>0</v>
          </cell>
          <cell r="C50" t="str">
            <v>D</v>
          </cell>
          <cell r="D50" t="str">
            <v>C</v>
          </cell>
          <cell r="E50">
            <v>9806</v>
          </cell>
          <cell r="F50">
            <v>9339</v>
          </cell>
          <cell r="G50">
            <v>854</v>
          </cell>
          <cell r="H50">
            <v>10134</v>
          </cell>
          <cell r="I50">
            <v>815455</v>
          </cell>
        </row>
        <row r="51">
          <cell r="A51">
            <v>200501</v>
          </cell>
          <cell r="B51" t="str">
            <v>0</v>
          </cell>
          <cell r="C51" t="str">
            <v>D</v>
          </cell>
          <cell r="D51" t="str">
            <v>E</v>
          </cell>
          <cell r="E51">
            <v>7413</v>
          </cell>
          <cell r="F51">
            <v>1160</v>
          </cell>
          <cell r="G51">
            <v>230</v>
          </cell>
          <cell r="H51">
            <v>1381</v>
          </cell>
          <cell r="I51">
            <v>118618</v>
          </cell>
        </row>
        <row r="52">
          <cell r="A52">
            <v>200501</v>
          </cell>
          <cell r="B52" t="str">
            <v>0</v>
          </cell>
          <cell r="C52" t="str">
            <v>T</v>
          </cell>
          <cell r="D52" t="str">
            <v>C</v>
          </cell>
          <cell r="E52">
            <v>17544</v>
          </cell>
          <cell r="F52">
            <v>14085</v>
          </cell>
          <cell r="G52">
            <v>1193</v>
          </cell>
          <cell r="H52">
            <v>15167</v>
          </cell>
          <cell r="I52">
            <v>1060681</v>
          </cell>
        </row>
        <row r="53">
          <cell r="A53">
            <v>200501</v>
          </cell>
          <cell r="B53" t="str">
            <v>0</v>
          </cell>
          <cell r="C53" t="str">
            <v>T</v>
          </cell>
          <cell r="D53" t="str">
            <v>E</v>
          </cell>
          <cell r="E53">
            <v>14677</v>
          </cell>
          <cell r="F53">
            <v>2568</v>
          </cell>
          <cell r="G53">
            <v>236</v>
          </cell>
          <cell r="H53">
            <v>2788</v>
          </cell>
          <cell r="I53">
            <v>183365</v>
          </cell>
        </row>
        <row r="54">
          <cell r="A54">
            <v>200501</v>
          </cell>
          <cell r="B54" t="str">
            <v>0</v>
          </cell>
          <cell r="C54" t="str">
            <v>H</v>
          </cell>
          <cell r="D54" t="str">
            <v>C</v>
          </cell>
          <cell r="E54">
            <v>4414</v>
          </cell>
          <cell r="F54">
            <v>4115</v>
          </cell>
          <cell r="G54">
            <v>290</v>
          </cell>
          <cell r="H54">
            <v>4324</v>
          </cell>
          <cell r="I54">
            <v>422061</v>
          </cell>
        </row>
        <row r="55">
          <cell r="A55">
            <v>200501</v>
          </cell>
          <cell r="B55" t="str">
            <v>0</v>
          </cell>
          <cell r="C55" t="str">
            <v>H</v>
          </cell>
          <cell r="D55" t="str">
            <v>E</v>
          </cell>
          <cell r="E55">
            <v>2713</v>
          </cell>
          <cell r="F55">
            <v>456</v>
          </cell>
          <cell r="G55">
            <v>48</v>
          </cell>
          <cell r="H55">
            <v>502</v>
          </cell>
          <cell r="I55">
            <v>53326</v>
          </cell>
        </row>
        <row r="56">
          <cell r="A56">
            <v>200501</v>
          </cell>
          <cell r="B56" t="str">
            <v>0</v>
          </cell>
          <cell r="C56" t="str">
            <v>K</v>
          </cell>
          <cell r="D56" t="str">
            <v>C</v>
          </cell>
          <cell r="E56">
            <v>39718</v>
          </cell>
          <cell r="F56">
            <v>35575</v>
          </cell>
          <cell r="G56">
            <v>2738</v>
          </cell>
          <cell r="H56">
            <v>38101</v>
          </cell>
          <cell r="I56">
            <v>2635588</v>
          </cell>
        </row>
        <row r="57">
          <cell r="A57">
            <v>200501</v>
          </cell>
          <cell r="B57" t="str">
            <v>0</v>
          </cell>
          <cell r="C57" t="str">
            <v>K</v>
          </cell>
          <cell r="D57" t="str">
            <v>E</v>
          </cell>
          <cell r="E57">
            <v>29157</v>
          </cell>
          <cell r="F57">
            <v>4901</v>
          </cell>
          <cell r="G57">
            <v>489</v>
          </cell>
          <cell r="H57">
            <v>5376</v>
          </cell>
          <cell r="I57">
            <v>378929</v>
          </cell>
        </row>
        <row r="58">
          <cell r="A58">
            <v>200501</v>
          </cell>
          <cell r="B58" t="str">
            <v>0</v>
          </cell>
          <cell r="C58" t="str">
            <v>C</v>
          </cell>
          <cell r="D58" t="str">
            <v>C</v>
          </cell>
          <cell r="E58">
            <v>10168</v>
          </cell>
          <cell r="F58">
            <v>9671</v>
          </cell>
          <cell r="G58">
            <v>866</v>
          </cell>
          <cell r="H58">
            <v>10478</v>
          </cell>
          <cell r="I58">
            <v>980190</v>
          </cell>
        </row>
        <row r="59">
          <cell r="A59">
            <v>200501</v>
          </cell>
          <cell r="B59" t="str">
            <v>0</v>
          </cell>
          <cell r="C59" t="str">
            <v>C</v>
          </cell>
          <cell r="D59" t="str">
            <v>E</v>
          </cell>
          <cell r="E59">
            <v>9469</v>
          </cell>
          <cell r="F59">
            <v>1437</v>
          </cell>
          <cell r="G59">
            <v>178</v>
          </cell>
          <cell r="H59">
            <v>1608</v>
          </cell>
          <cell r="I59">
            <v>144030</v>
          </cell>
        </row>
        <row r="60">
          <cell r="A60">
            <v>200501</v>
          </cell>
          <cell r="B60" t="str">
            <v>0</v>
          </cell>
          <cell r="C60" t="str">
            <v>S</v>
          </cell>
          <cell r="D60" t="str">
            <v>C</v>
          </cell>
          <cell r="E60">
            <v>6021</v>
          </cell>
          <cell r="F60">
            <v>5597</v>
          </cell>
          <cell r="G60">
            <v>614</v>
          </cell>
          <cell r="H60">
            <v>6189</v>
          </cell>
          <cell r="I60">
            <v>455534</v>
          </cell>
        </row>
        <row r="61">
          <cell r="A61">
            <v>200501</v>
          </cell>
          <cell r="B61" t="str">
            <v>0</v>
          </cell>
          <cell r="C61" t="str">
            <v>S</v>
          </cell>
          <cell r="D61" t="str">
            <v>E</v>
          </cell>
          <cell r="E61">
            <v>4809</v>
          </cell>
          <cell r="F61">
            <v>758</v>
          </cell>
          <cell r="G61">
            <v>70</v>
          </cell>
          <cell r="H61">
            <v>822</v>
          </cell>
          <cell r="I61">
            <v>67746</v>
          </cell>
        </row>
        <row r="62">
          <cell r="A62">
            <v>200501</v>
          </cell>
          <cell r="B62" t="str">
            <v>0</v>
          </cell>
          <cell r="C62" t="str">
            <v>Q</v>
          </cell>
          <cell r="D62" t="str">
            <v>C</v>
          </cell>
          <cell r="E62">
            <v>23804</v>
          </cell>
          <cell r="F62">
            <v>22449</v>
          </cell>
          <cell r="G62">
            <v>2455</v>
          </cell>
          <cell r="H62">
            <v>24782</v>
          </cell>
          <cell r="I62">
            <v>1712309</v>
          </cell>
        </row>
        <row r="63">
          <cell r="A63">
            <v>200501</v>
          </cell>
          <cell r="B63" t="str">
            <v>0</v>
          </cell>
          <cell r="C63" t="str">
            <v>Q</v>
          </cell>
          <cell r="D63" t="str">
            <v>E</v>
          </cell>
          <cell r="E63">
            <v>16105</v>
          </cell>
          <cell r="F63">
            <v>2771</v>
          </cell>
          <cell r="G63">
            <v>377</v>
          </cell>
          <cell r="H63">
            <v>3131</v>
          </cell>
          <cell r="I63">
            <v>231431</v>
          </cell>
        </row>
        <row r="64">
          <cell r="A64">
            <v>200501</v>
          </cell>
          <cell r="B64" t="str">
            <v>0</v>
          </cell>
          <cell r="C64" t="str">
            <v>R</v>
          </cell>
          <cell r="D64" t="str">
            <v>C</v>
          </cell>
          <cell r="E64">
            <v>3619</v>
          </cell>
          <cell r="F64">
            <v>4006</v>
          </cell>
          <cell r="G64">
            <v>387</v>
          </cell>
          <cell r="H64">
            <v>4348</v>
          </cell>
          <cell r="I64">
            <v>349885</v>
          </cell>
        </row>
        <row r="65">
          <cell r="A65">
            <v>200501</v>
          </cell>
          <cell r="B65" t="str">
            <v>0</v>
          </cell>
          <cell r="C65" t="str">
            <v>R</v>
          </cell>
          <cell r="D65" t="str">
            <v>E</v>
          </cell>
          <cell r="E65">
            <v>2723</v>
          </cell>
          <cell r="F65">
            <v>275</v>
          </cell>
          <cell r="G65">
            <v>49</v>
          </cell>
          <cell r="H65">
            <v>321</v>
          </cell>
          <cell r="I65">
            <v>32278</v>
          </cell>
        </row>
        <row r="66">
          <cell r="A66">
            <v>200501</v>
          </cell>
          <cell r="B66" t="str">
            <v>1</v>
          </cell>
          <cell r="C66" t="str">
            <v>1</v>
          </cell>
          <cell r="D66" t="str">
            <v>C</v>
          </cell>
          <cell r="E66">
            <v>8553</v>
          </cell>
          <cell r="F66">
            <v>1725</v>
          </cell>
          <cell r="G66">
            <v>12</v>
          </cell>
          <cell r="H66">
            <v>1363</v>
          </cell>
          <cell r="I66">
            <v>212907</v>
          </cell>
        </row>
        <row r="67">
          <cell r="A67">
            <v>200501</v>
          </cell>
          <cell r="B67" t="str">
            <v>1</v>
          </cell>
          <cell r="C67" t="str">
            <v>1</v>
          </cell>
          <cell r="D67" t="str">
            <v>E</v>
          </cell>
          <cell r="E67">
            <v>2265</v>
          </cell>
          <cell r="F67">
            <v>168</v>
          </cell>
          <cell r="G67">
            <v>0</v>
          </cell>
          <cell r="H67">
            <v>149</v>
          </cell>
          <cell r="I67">
            <v>22463</v>
          </cell>
        </row>
        <row r="68">
          <cell r="A68">
            <v>200501</v>
          </cell>
          <cell r="B68" t="str">
            <v>1</v>
          </cell>
          <cell r="C68" t="str">
            <v>2</v>
          </cell>
          <cell r="D68" t="str">
            <v>C</v>
          </cell>
          <cell r="E68">
            <v>3688</v>
          </cell>
          <cell r="F68">
            <v>203</v>
          </cell>
          <cell r="G68">
            <v>4</v>
          </cell>
          <cell r="H68">
            <v>127</v>
          </cell>
          <cell r="I68">
            <v>31252</v>
          </cell>
        </row>
        <row r="69">
          <cell r="A69">
            <v>200501</v>
          </cell>
          <cell r="B69" t="str">
            <v>1</v>
          </cell>
          <cell r="C69" t="str">
            <v>2</v>
          </cell>
          <cell r="D69" t="str">
            <v>E</v>
          </cell>
          <cell r="E69">
            <v>184</v>
          </cell>
          <cell r="F69">
            <v>13</v>
          </cell>
          <cell r="G69">
            <v>0</v>
          </cell>
          <cell r="H69">
            <v>13</v>
          </cell>
          <cell r="I69">
            <v>2459</v>
          </cell>
        </row>
        <row r="70">
          <cell r="A70">
            <v>200501</v>
          </cell>
          <cell r="B70" t="str">
            <v>1</v>
          </cell>
          <cell r="C70" t="str">
            <v>2</v>
          </cell>
          <cell r="D70" t="str">
            <v>C</v>
          </cell>
          <cell r="E70">
            <v>6</v>
          </cell>
          <cell r="F70">
            <v>1</v>
          </cell>
          <cell r="G70">
            <v>0</v>
          </cell>
          <cell r="H70">
            <v>1</v>
          </cell>
          <cell r="I70">
            <v>541</v>
          </cell>
        </row>
        <row r="71">
          <cell r="A71">
            <v>200501</v>
          </cell>
          <cell r="B71" t="str">
            <v>1</v>
          </cell>
          <cell r="C71" t="str">
            <v>2</v>
          </cell>
          <cell r="D71" t="str">
            <v>E</v>
          </cell>
          <cell r="E71">
            <v>1</v>
          </cell>
          <cell r="F71">
            <v>1</v>
          </cell>
          <cell r="G71">
            <v>0</v>
          </cell>
          <cell r="H71">
            <v>1</v>
          </cell>
          <cell r="I71">
            <v>51</v>
          </cell>
        </row>
        <row r="72">
          <cell r="A72">
            <v>200501</v>
          </cell>
          <cell r="B72" t="str">
            <v>1</v>
          </cell>
          <cell r="C72" t="str">
            <v>D</v>
          </cell>
          <cell r="D72" t="str">
            <v>C</v>
          </cell>
          <cell r="E72">
            <v>308</v>
          </cell>
          <cell r="F72">
            <v>71</v>
          </cell>
          <cell r="G72">
            <v>1</v>
          </cell>
          <cell r="H72">
            <v>69</v>
          </cell>
          <cell r="I72">
            <v>9664</v>
          </cell>
        </row>
        <row r="73">
          <cell r="A73">
            <v>200501</v>
          </cell>
          <cell r="B73" t="str">
            <v>1</v>
          </cell>
          <cell r="C73" t="str">
            <v>D</v>
          </cell>
          <cell r="D73" t="str">
            <v>E</v>
          </cell>
          <cell r="E73">
            <v>24</v>
          </cell>
          <cell r="F73">
            <v>42</v>
          </cell>
          <cell r="G73">
            <v>1</v>
          </cell>
          <cell r="H73">
            <v>43</v>
          </cell>
          <cell r="I73">
            <v>653</v>
          </cell>
        </row>
        <row r="74">
          <cell r="A74">
            <v>200501</v>
          </cell>
          <cell r="B74" t="str">
            <v>1</v>
          </cell>
          <cell r="C74" t="str">
            <v>T</v>
          </cell>
          <cell r="D74" t="str">
            <v>C</v>
          </cell>
          <cell r="E74">
            <v>564</v>
          </cell>
          <cell r="F74">
            <v>474</v>
          </cell>
          <cell r="G74">
            <v>1</v>
          </cell>
          <cell r="H74">
            <v>475</v>
          </cell>
          <cell r="I74">
            <v>8637</v>
          </cell>
        </row>
        <row r="75">
          <cell r="A75">
            <v>200501</v>
          </cell>
          <cell r="B75" t="str">
            <v>1</v>
          </cell>
          <cell r="C75" t="str">
            <v>T</v>
          </cell>
          <cell r="D75" t="str">
            <v>E</v>
          </cell>
          <cell r="E75">
            <v>75</v>
          </cell>
          <cell r="F75">
            <v>3</v>
          </cell>
          <cell r="G75">
            <v>0</v>
          </cell>
          <cell r="H75">
            <v>3</v>
          </cell>
          <cell r="I75">
            <v>430</v>
          </cell>
        </row>
        <row r="76">
          <cell r="A76">
            <v>200501</v>
          </cell>
          <cell r="B76" t="str">
            <v>1</v>
          </cell>
          <cell r="C76" t="str">
            <v>H</v>
          </cell>
          <cell r="D76" t="str">
            <v>C</v>
          </cell>
          <cell r="E76">
            <v>38</v>
          </cell>
          <cell r="F76">
            <v>121</v>
          </cell>
          <cell r="G76">
            <v>1</v>
          </cell>
          <cell r="H76">
            <v>122</v>
          </cell>
          <cell r="I76">
            <v>4213</v>
          </cell>
        </row>
        <row r="77">
          <cell r="A77">
            <v>200501</v>
          </cell>
          <cell r="B77" t="str">
            <v>1</v>
          </cell>
          <cell r="C77" t="str">
            <v>H</v>
          </cell>
          <cell r="D77" t="str">
            <v>E</v>
          </cell>
          <cell r="E77">
            <v>23</v>
          </cell>
          <cell r="F77">
            <v>8</v>
          </cell>
          <cell r="G77">
            <v>1</v>
          </cell>
          <cell r="H77">
            <v>9</v>
          </cell>
          <cell r="I77">
            <v>223</v>
          </cell>
        </row>
        <row r="78">
          <cell r="A78">
            <v>200501</v>
          </cell>
          <cell r="B78" t="str">
            <v>1</v>
          </cell>
          <cell r="C78" t="str">
            <v>K</v>
          </cell>
          <cell r="D78" t="str">
            <v>C</v>
          </cell>
          <cell r="E78">
            <v>722</v>
          </cell>
          <cell r="F78">
            <v>225</v>
          </cell>
          <cell r="G78">
            <v>2</v>
          </cell>
          <cell r="H78">
            <v>210</v>
          </cell>
          <cell r="I78">
            <v>47707</v>
          </cell>
        </row>
        <row r="79">
          <cell r="A79">
            <v>200501</v>
          </cell>
          <cell r="B79" t="str">
            <v>1</v>
          </cell>
          <cell r="C79" t="str">
            <v>K</v>
          </cell>
          <cell r="D79" t="str">
            <v>E</v>
          </cell>
          <cell r="E79">
            <v>125</v>
          </cell>
          <cell r="F79">
            <v>8</v>
          </cell>
          <cell r="G79">
            <v>1</v>
          </cell>
          <cell r="H79">
            <v>9</v>
          </cell>
          <cell r="I79">
            <v>3457</v>
          </cell>
        </row>
        <row r="80">
          <cell r="A80">
            <v>200501</v>
          </cell>
          <cell r="B80" t="str">
            <v>1</v>
          </cell>
          <cell r="C80" t="str">
            <v>C</v>
          </cell>
          <cell r="D80" t="str">
            <v>C</v>
          </cell>
          <cell r="E80">
            <v>165</v>
          </cell>
          <cell r="F80">
            <v>80</v>
          </cell>
          <cell r="G80">
            <v>0</v>
          </cell>
          <cell r="H80">
            <v>80</v>
          </cell>
          <cell r="I80">
            <v>9075</v>
          </cell>
        </row>
        <row r="81">
          <cell r="A81">
            <v>200501</v>
          </cell>
          <cell r="B81" t="str">
            <v>1</v>
          </cell>
          <cell r="C81" t="str">
            <v>C</v>
          </cell>
          <cell r="D81" t="str">
            <v>E</v>
          </cell>
          <cell r="E81">
            <v>270</v>
          </cell>
          <cell r="F81">
            <v>2</v>
          </cell>
          <cell r="G81">
            <v>0</v>
          </cell>
          <cell r="H81">
            <v>2</v>
          </cell>
          <cell r="I81">
            <v>1567</v>
          </cell>
        </row>
        <row r="82">
          <cell r="A82">
            <v>200501</v>
          </cell>
          <cell r="B82" t="str">
            <v>1</v>
          </cell>
          <cell r="C82" t="str">
            <v>S</v>
          </cell>
          <cell r="D82" t="str">
            <v>C</v>
          </cell>
          <cell r="E82">
            <v>84</v>
          </cell>
          <cell r="F82">
            <v>85</v>
          </cell>
          <cell r="G82">
            <v>0</v>
          </cell>
          <cell r="H82">
            <v>84</v>
          </cell>
          <cell r="I82">
            <v>1892</v>
          </cell>
        </row>
        <row r="83">
          <cell r="A83">
            <v>200501</v>
          </cell>
          <cell r="B83" t="str">
            <v>1</v>
          </cell>
          <cell r="C83" t="str">
            <v>S</v>
          </cell>
          <cell r="D83" t="str">
            <v>E</v>
          </cell>
          <cell r="E83">
            <v>11</v>
          </cell>
          <cell r="F83">
            <v>2</v>
          </cell>
          <cell r="G83">
            <v>0</v>
          </cell>
          <cell r="H83">
            <v>2</v>
          </cell>
          <cell r="I83">
            <v>166</v>
          </cell>
        </row>
        <row r="84">
          <cell r="A84">
            <v>200501</v>
          </cell>
          <cell r="B84" t="str">
            <v>1</v>
          </cell>
          <cell r="C84" t="str">
            <v>Q</v>
          </cell>
          <cell r="D84" t="str">
            <v>C</v>
          </cell>
          <cell r="E84">
            <v>289</v>
          </cell>
          <cell r="F84">
            <v>32</v>
          </cell>
          <cell r="G84">
            <v>2</v>
          </cell>
          <cell r="H84">
            <v>34</v>
          </cell>
          <cell r="I84">
            <v>7729</v>
          </cell>
        </row>
        <row r="85">
          <cell r="A85">
            <v>200501</v>
          </cell>
          <cell r="B85" t="str">
            <v>1</v>
          </cell>
          <cell r="C85" t="str">
            <v>Q</v>
          </cell>
          <cell r="D85" t="str">
            <v>E</v>
          </cell>
          <cell r="E85">
            <v>29</v>
          </cell>
          <cell r="F85">
            <v>2</v>
          </cell>
          <cell r="G85">
            <v>0</v>
          </cell>
          <cell r="H85">
            <v>2</v>
          </cell>
          <cell r="I85">
            <v>395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月_2月比較用グラフ"/>
      <sheetName val="2月1日から8日まで"/>
      <sheetName val="1月度"/>
      <sheetName val="12月度"/>
      <sheetName val="12月機変者1月ARPU"/>
      <sheetName val="2月機変者機変前ARPU"/>
      <sheetName val="■資料"/>
      <sheetName val="ARPUPT"/>
      <sheetName val="移動機利用期間PT"/>
      <sheetName val="T_ｃ002_機変移動機種利用期間_EV"/>
      <sheetName val="T_ｃ003_機変移動機種利用期間_EV"/>
      <sheetName val="T_ｃ004_機変移動機種利用期間_全"/>
      <sheetName val="T_b003__機変者変更前ARPU_EVDO版"/>
      <sheetName val="ARPU計算"/>
      <sheetName val="旧_資料"/>
      <sheetName val="旧_ARPUPT"/>
      <sheetName val="2月1日から5日ま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方式（新）</v>
          </cell>
          <cell r="B1" t="str">
            <v>パケ割（定額型／新）</v>
          </cell>
          <cell r="C1" t="str">
            <v>パケ割（一律型／新）</v>
          </cell>
          <cell r="D1" t="str">
            <v>移動機利用月数</v>
          </cell>
          <cell r="E1" t="str">
            <v>機変数</v>
          </cell>
        </row>
        <row r="2">
          <cell r="A2" t="str">
            <v>E</v>
          </cell>
          <cell r="D2">
            <v>1</v>
          </cell>
          <cell r="E2">
            <v>2</v>
          </cell>
        </row>
        <row r="3">
          <cell r="A3" t="str">
            <v>E</v>
          </cell>
          <cell r="D3">
            <v>9</v>
          </cell>
          <cell r="E3">
            <v>32</v>
          </cell>
        </row>
        <row r="4">
          <cell r="A4" t="str">
            <v>E</v>
          </cell>
          <cell r="C4" t="str">
            <v>4</v>
          </cell>
          <cell r="D4">
            <v>10</v>
          </cell>
          <cell r="E4">
            <v>32</v>
          </cell>
        </row>
        <row r="5">
          <cell r="A5" t="str">
            <v>E</v>
          </cell>
          <cell r="C5" t="str">
            <v>4</v>
          </cell>
          <cell r="D5">
            <v>23</v>
          </cell>
          <cell r="E5">
            <v>32</v>
          </cell>
        </row>
        <row r="6">
          <cell r="A6" t="str">
            <v>E</v>
          </cell>
          <cell r="C6" t="str">
            <v>4</v>
          </cell>
          <cell r="D6">
            <v>26</v>
          </cell>
          <cell r="E6">
            <v>32</v>
          </cell>
        </row>
        <row r="7">
          <cell r="A7" t="str">
            <v>E</v>
          </cell>
          <cell r="C7" t="str">
            <v>4</v>
          </cell>
          <cell r="D7">
            <v>10</v>
          </cell>
          <cell r="E7">
            <v>57</v>
          </cell>
        </row>
        <row r="8">
          <cell r="A8" t="str">
            <v>E</v>
          </cell>
          <cell r="C8" t="str">
            <v>4</v>
          </cell>
          <cell r="D8">
            <v>15</v>
          </cell>
          <cell r="E8">
            <v>53</v>
          </cell>
        </row>
        <row r="9">
          <cell r="A9" t="str">
            <v>E</v>
          </cell>
          <cell r="C9" t="str">
            <v>4</v>
          </cell>
          <cell r="D9">
            <v>32</v>
          </cell>
          <cell r="E9">
            <v>15</v>
          </cell>
        </row>
        <row r="10">
          <cell r="A10" t="str">
            <v>E</v>
          </cell>
          <cell r="C10" t="str">
            <v>4</v>
          </cell>
          <cell r="D10">
            <v>34</v>
          </cell>
          <cell r="E10">
            <v>12</v>
          </cell>
        </row>
        <row r="11">
          <cell r="A11" t="str">
            <v>E</v>
          </cell>
          <cell r="C11" t="str">
            <v>4</v>
          </cell>
          <cell r="D11">
            <v>35</v>
          </cell>
          <cell r="E11">
            <v>17</v>
          </cell>
        </row>
        <row r="12">
          <cell r="A12" t="str">
            <v>E</v>
          </cell>
          <cell r="C12" t="str">
            <v>4</v>
          </cell>
          <cell r="D12">
            <v>53</v>
          </cell>
          <cell r="E12">
            <v>1</v>
          </cell>
        </row>
        <row r="13">
          <cell r="A13" t="str">
            <v>E</v>
          </cell>
          <cell r="B13" t="str">
            <v>1</v>
          </cell>
          <cell r="C13" t="str">
            <v>5</v>
          </cell>
          <cell r="D13">
            <v>15</v>
          </cell>
          <cell r="E13">
            <v>2</v>
          </cell>
        </row>
        <row r="14">
          <cell r="A14" t="str">
            <v>E</v>
          </cell>
          <cell r="B14" t="str">
            <v>1</v>
          </cell>
          <cell r="C14" t="str">
            <v>6</v>
          </cell>
          <cell r="D14">
            <v>8</v>
          </cell>
          <cell r="E14">
            <v>1</v>
          </cell>
        </row>
        <row r="15">
          <cell r="A15" t="str">
            <v>E</v>
          </cell>
          <cell r="B15" t="str">
            <v>1</v>
          </cell>
          <cell r="C15" t="str">
            <v>6</v>
          </cell>
          <cell r="D15">
            <v>20</v>
          </cell>
          <cell r="E15">
            <v>2</v>
          </cell>
        </row>
        <row r="16">
          <cell r="A16" t="str">
            <v>E</v>
          </cell>
          <cell r="B16" t="str">
            <v>1</v>
          </cell>
          <cell r="D16">
            <v>9</v>
          </cell>
          <cell r="E16">
            <v>772</v>
          </cell>
        </row>
        <row r="17">
          <cell r="A17" t="str">
            <v>E</v>
          </cell>
          <cell r="B17" t="str">
            <v>1</v>
          </cell>
          <cell r="D17">
            <v>19</v>
          </cell>
          <cell r="E17">
            <v>308</v>
          </cell>
        </row>
        <row r="18">
          <cell r="A18" t="str">
            <v>E</v>
          </cell>
          <cell r="B18" t="str">
            <v>1</v>
          </cell>
          <cell r="D18">
            <v>36</v>
          </cell>
          <cell r="E18">
            <v>22</v>
          </cell>
        </row>
        <row r="19">
          <cell r="A19" t="str">
            <v>E</v>
          </cell>
          <cell r="B19" t="str">
            <v>1</v>
          </cell>
          <cell r="D19">
            <v>45</v>
          </cell>
          <cell r="E19">
            <v>3</v>
          </cell>
        </row>
        <row r="20">
          <cell r="A20" t="str">
            <v>E</v>
          </cell>
          <cell r="B20" t="str">
            <v>1</v>
          </cell>
          <cell r="D20">
            <v>57</v>
          </cell>
          <cell r="E20">
            <v>2</v>
          </cell>
        </row>
        <row r="21">
          <cell r="A21" t="str">
            <v>E</v>
          </cell>
          <cell r="B21" t="str">
            <v>1</v>
          </cell>
          <cell r="C21" t="str">
            <v>4</v>
          </cell>
          <cell r="D21">
            <v>16</v>
          </cell>
          <cell r="E21">
            <v>2</v>
          </cell>
        </row>
        <row r="22">
          <cell r="A22" t="str">
            <v>E</v>
          </cell>
          <cell r="B22" t="str">
            <v>1</v>
          </cell>
          <cell r="C22" t="str">
            <v>5</v>
          </cell>
          <cell r="D22">
            <v>13</v>
          </cell>
          <cell r="E22">
            <v>1</v>
          </cell>
        </row>
        <row r="23">
          <cell r="A23" t="str">
            <v>E</v>
          </cell>
          <cell r="B23" t="str">
            <v>1</v>
          </cell>
          <cell r="C23" t="str">
            <v>5</v>
          </cell>
          <cell r="D23">
            <v>17</v>
          </cell>
          <cell r="E23">
            <v>1</v>
          </cell>
        </row>
        <row r="24">
          <cell r="A24" t="str">
            <v>E</v>
          </cell>
          <cell r="B24" t="str">
            <v>1</v>
          </cell>
          <cell r="C24" t="str">
            <v>6</v>
          </cell>
          <cell r="D24">
            <v>14</v>
          </cell>
          <cell r="E24">
            <v>1</v>
          </cell>
        </row>
        <row r="25">
          <cell r="A25" t="str">
            <v>E</v>
          </cell>
          <cell r="B25" t="str">
            <v>1</v>
          </cell>
          <cell r="C25" t="str">
            <v>6</v>
          </cell>
          <cell r="D25">
            <v>27</v>
          </cell>
          <cell r="E25">
            <v>14</v>
          </cell>
        </row>
        <row r="26">
          <cell r="A26" t="str">
            <v>E</v>
          </cell>
          <cell r="D26">
            <v>28</v>
          </cell>
          <cell r="E26">
            <v>19</v>
          </cell>
        </row>
        <row r="27">
          <cell r="A27" t="str">
            <v>E</v>
          </cell>
          <cell r="D27">
            <v>38</v>
          </cell>
          <cell r="E27">
            <v>7</v>
          </cell>
        </row>
        <row r="28">
          <cell r="A28" t="str">
            <v>E</v>
          </cell>
          <cell r="D28">
            <v>47</v>
          </cell>
          <cell r="E28">
            <v>1</v>
          </cell>
        </row>
        <row r="29">
          <cell r="A29" t="str">
            <v>E</v>
          </cell>
          <cell r="D29">
            <v>50</v>
          </cell>
          <cell r="E29">
            <v>2</v>
          </cell>
        </row>
        <row r="30">
          <cell r="A30" t="str">
            <v>E</v>
          </cell>
          <cell r="C30" t="str">
            <v>4</v>
          </cell>
          <cell r="D30">
            <v>1</v>
          </cell>
          <cell r="E30">
            <v>4</v>
          </cell>
        </row>
        <row r="31">
          <cell r="A31" t="str">
            <v>E</v>
          </cell>
          <cell r="C31" t="str">
            <v>4</v>
          </cell>
          <cell r="D31">
            <v>2</v>
          </cell>
          <cell r="E31">
            <v>6</v>
          </cell>
        </row>
        <row r="32">
          <cell r="A32" t="str">
            <v>E</v>
          </cell>
          <cell r="C32" t="str">
            <v>4</v>
          </cell>
          <cell r="D32">
            <v>31</v>
          </cell>
          <cell r="E32">
            <v>12</v>
          </cell>
        </row>
        <row r="33">
          <cell r="A33" t="str">
            <v>E</v>
          </cell>
          <cell r="C33" t="str">
            <v>4</v>
          </cell>
          <cell r="D33">
            <v>48</v>
          </cell>
          <cell r="E33">
            <v>2</v>
          </cell>
        </row>
        <row r="34">
          <cell r="A34" t="str">
            <v>E</v>
          </cell>
          <cell r="C34" t="str">
            <v>6</v>
          </cell>
          <cell r="D34">
            <v>28</v>
          </cell>
          <cell r="E34">
            <v>1</v>
          </cell>
        </row>
        <row r="35">
          <cell r="A35" t="str">
            <v>E</v>
          </cell>
          <cell r="B35" t="str">
            <v>1</v>
          </cell>
          <cell r="C35" t="str">
            <v>4</v>
          </cell>
          <cell r="D35">
            <v>1</v>
          </cell>
          <cell r="E35">
            <v>44</v>
          </cell>
        </row>
        <row r="36">
          <cell r="A36" t="str">
            <v>E</v>
          </cell>
          <cell r="B36" t="str">
            <v>1</v>
          </cell>
          <cell r="C36" t="str">
            <v>4</v>
          </cell>
          <cell r="D36">
            <v>33</v>
          </cell>
          <cell r="E36">
            <v>31</v>
          </cell>
        </row>
        <row r="37">
          <cell r="A37" t="str">
            <v>E</v>
          </cell>
          <cell r="B37" t="str">
            <v>1</v>
          </cell>
          <cell r="C37" t="str">
            <v>6</v>
          </cell>
          <cell r="D37">
            <v>59</v>
          </cell>
          <cell r="E37">
            <v>1</v>
          </cell>
        </row>
        <row r="38">
          <cell r="A38" t="str">
            <v>E</v>
          </cell>
          <cell r="B38" t="str">
            <v>1</v>
          </cell>
          <cell r="C38" t="str">
            <v>4</v>
          </cell>
          <cell r="D38">
            <v>21</v>
          </cell>
          <cell r="E38">
            <v>1</v>
          </cell>
        </row>
        <row r="39">
          <cell r="A39" t="str">
            <v>E</v>
          </cell>
          <cell r="B39" t="str">
            <v>1</v>
          </cell>
          <cell r="C39" t="str">
            <v>5</v>
          </cell>
          <cell r="D39">
            <v>9</v>
          </cell>
          <cell r="E39">
            <v>1</v>
          </cell>
        </row>
        <row r="40">
          <cell r="A40" t="str">
            <v>E</v>
          </cell>
          <cell r="B40" t="str">
            <v>1</v>
          </cell>
          <cell r="D40">
            <v>4</v>
          </cell>
          <cell r="E40">
            <v>8</v>
          </cell>
        </row>
        <row r="41">
          <cell r="A41" t="str">
            <v>E</v>
          </cell>
          <cell r="B41" t="str">
            <v>1</v>
          </cell>
          <cell r="D41">
            <v>6</v>
          </cell>
          <cell r="E41">
            <v>9</v>
          </cell>
        </row>
        <row r="42">
          <cell r="A42" t="str">
            <v>E</v>
          </cell>
          <cell r="B42" t="str">
            <v>1</v>
          </cell>
          <cell r="D42">
            <v>17</v>
          </cell>
          <cell r="E42">
            <v>52</v>
          </cell>
        </row>
        <row r="43">
          <cell r="A43" t="str">
            <v>E</v>
          </cell>
          <cell r="B43" t="str">
            <v>1</v>
          </cell>
          <cell r="D43">
            <v>24</v>
          </cell>
          <cell r="E43">
            <v>23</v>
          </cell>
        </row>
        <row r="44">
          <cell r="A44" t="str">
            <v>E</v>
          </cell>
          <cell r="B44" t="str">
            <v>1</v>
          </cell>
          <cell r="D44">
            <v>42</v>
          </cell>
          <cell r="E44">
            <v>2</v>
          </cell>
        </row>
        <row r="45">
          <cell r="A45" t="str">
            <v>E</v>
          </cell>
          <cell r="B45" t="str">
            <v>1</v>
          </cell>
          <cell r="C45" t="str">
            <v>4</v>
          </cell>
          <cell r="D45">
            <v>43</v>
          </cell>
          <cell r="E45">
            <v>3</v>
          </cell>
        </row>
        <row r="46">
          <cell r="A46" t="str">
            <v>E</v>
          </cell>
          <cell r="B46" t="str">
            <v>1</v>
          </cell>
          <cell r="C46" t="str">
            <v>4</v>
          </cell>
          <cell r="D46">
            <v>4</v>
          </cell>
          <cell r="E46">
            <v>8</v>
          </cell>
        </row>
        <row r="47">
          <cell r="A47" t="str">
            <v>E</v>
          </cell>
          <cell r="B47" t="str">
            <v>1</v>
          </cell>
          <cell r="C47" t="str">
            <v>4</v>
          </cell>
          <cell r="D47">
            <v>12</v>
          </cell>
          <cell r="E47">
            <v>77</v>
          </cell>
        </row>
        <row r="48">
          <cell r="A48" t="str">
            <v>E</v>
          </cell>
          <cell r="B48" t="str">
            <v>1</v>
          </cell>
          <cell r="C48" t="str">
            <v>4</v>
          </cell>
          <cell r="D48">
            <v>42</v>
          </cell>
          <cell r="E48">
            <v>6</v>
          </cell>
        </row>
        <row r="49">
          <cell r="A49" t="str">
            <v>E</v>
          </cell>
          <cell r="B49" t="str">
            <v>1</v>
          </cell>
          <cell r="C49" t="str">
            <v>4</v>
          </cell>
          <cell r="D49">
            <v>46</v>
          </cell>
          <cell r="E49">
            <v>3</v>
          </cell>
        </row>
        <row r="50">
          <cell r="A50" t="str">
            <v>E</v>
          </cell>
          <cell r="B50" t="str">
            <v>1</v>
          </cell>
          <cell r="C50" t="str">
            <v>4</v>
          </cell>
          <cell r="D50">
            <v>55</v>
          </cell>
          <cell r="E50">
            <v>1</v>
          </cell>
        </row>
        <row r="51">
          <cell r="A51" t="str">
            <v>E</v>
          </cell>
          <cell r="B51" t="str">
            <v>1</v>
          </cell>
          <cell r="C51" t="str">
            <v>4</v>
          </cell>
          <cell r="D51">
            <v>59</v>
          </cell>
          <cell r="E51">
            <v>1</v>
          </cell>
        </row>
        <row r="52">
          <cell r="A52" t="str">
            <v>E</v>
          </cell>
          <cell r="C52" t="str">
            <v>6</v>
          </cell>
          <cell r="D52">
            <v>2</v>
          </cell>
          <cell r="E52">
            <v>1</v>
          </cell>
        </row>
        <row r="53">
          <cell r="A53" t="str">
            <v>E</v>
          </cell>
          <cell r="B53" t="str">
            <v>1</v>
          </cell>
          <cell r="D53">
            <v>8</v>
          </cell>
          <cell r="E53">
            <v>861</v>
          </cell>
        </row>
        <row r="54">
          <cell r="A54" t="str">
            <v>E</v>
          </cell>
          <cell r="B54" t="str">
            <v>1</v>
          </cell>
          <cell r="D54">
            <v>21</v>
          </cell>
          <cell r="E54">
            <v>289</v>
          </cell>
        </row>
        <row r="55">
          <cell r="A55" t="str">
            <v>E</v>
          </cell>
          <cell r="B55" t="str">
            <v>1</v>
          </cell>
          <cell r="D55">
            <v>22</v>
          </cell>
          <cell r="E55">
            <v>278</v>
          </cell>
        </row>
        <row r="56">
          <cell r="A56" t="str">
            <v>E</v>
          </cell>
          <cell r="B56" t="str">
            <v>1</v>
          </cell>
          <cell r="D56">
            <v>38</v>
          </cell>
          <cell r="E56">
            <v>13</v>
          </cell>
        </row>
        <row r="57">
          <cell r="A57" t="str">
            <v>E</v>
          </cell>
          <cell r="B57" t="str">
            <v>1</v>
          </cell>
          <cell r="D57">
            <v>54</v>
          </cell>
          <cell r="E57">
            <v>1</v>
          </cell>
        </row>
        <row r="58">
          <cell r="A58" t="str">
            <v>E</v>
          </cell>
          <cell r="B58" t="str">
            <v>1</v>
          </cell>
          <cell r="D58">
            <v>55</v>
          </cell>
          <cell r="E58">
            <v>1</v>
          </cell>
        </row>
        <row r="59">
          <cell r="A59" t="str">
            <v>E</v>
          </cell>
          <cell r="B59" t="str">
            <v>1</v>
          </cell>
          <cell r="C59" t="str">
            <v>4</v>
          </cell>
          <cell r="D59">
            <v>19</v>
          </cell>
          <cell r="E59">
            <v>2</v>
          </cell>
        </row>
        <row r="60">
          <cell r="A60" t="str">
            <v>E</v>
          </cell>
          <cell r="C60" t="str">
            <v>4</v>
          </cell>
          <cell r="D60">
            <v>8</v>
          </cell>
          <cell r="E60">
            <v>40</v>
          </cell>
        </row>
        <row r="61">
          <cell r="A61" t="str">
            <v>E</v>
          </cell>
          <cell r="C61" t="str">
            <v>4</v>
          </cell>
          <cell r="D61">
            <v>15</v>
          </cell>
          <cell r="E61">
            <v>43</v>
          </cell>
        </row>
        <row r="62">
          <cell r="A62" t="str">
            <v>E</v>
          </cell>
          <cell r="C62" t="str">
            <v>4</v>
          </cell>
          <cell r="D62">
            <v>40</v>
          </cell>
          <cell r="E62">
            <v>1</v>
          </cell>
        </row>
        <row r="63">
          <cell r="A63" t="str">
            <v>E</v>
          </cell>
          <cell r="C63" t="str">
            <v>4</v>
          </cell>
          <cell r="D63">
            <v>45</v>
          </cell>
          <cell r="E63">
            <v>3</v>
          </cell>
        </row>
        <row r="64">
          <cell r="A64" t="str">
            <v>E</v>
          </cell>
          <cell r="C64" t="str">
            <v>4</v>
          </cell>
          <cell r="D64">
            <v>49</v>
          </cell>
          <cell r="E64">
            <v>3</v>
          </cell>
        </row>
        <row r="65">
          <cell r="A65" t="str">
            <v>E</v>
          </cell>
          <cell r="C65" t="str">
            <v>4</v>
          </cell>
          <cell r="D65">
            <v>51</v>
          </cell>
          <cell r="E65">
            <v>2</v>
          </cell>
        </row>
        <row r="66">
          <cell r="A66" t="str">
            <v>E</v>
          </cell>
          <cell r="C66" t="str">
            <v>4</v>
          </cell>
          <cell r="D66">
            <v>54</v>
          </cell>
          <cell r="E66">
            <v>1</v>
          </cell>
        </row>
        <row r="67">
          <cell r="A67" t="str">
            <v>E</v>
          </cell>
          <cell r="C67" t="str">
            <v>4</v>
          </cell>
          <cell r="D67">
            <v>56</v>
          </cell>
          <cell r="E67">
            <v>1</v>
          </cell>
        </row>
        <row r="68">
          <cell r="A68" t="str">
            <v>E</v>
          </cell>
          <cell r="C68" t="str">
            <v>4</v>
          </cell>
          <cell r="D68">
            <v>3</v>
          </cell>
          <cell r="E68">
            <v>4</v>
          </cell>
        </row>
        <row r="69">
          <cell r="A69" t="str">
            <v>E</v>
          </cell>
          <cell r="C69" t="str">
            <v>4</v>
          </cell>
          <cell r="D69">
            <v>8</v>
          </cell>
          <cell r="E69">
            <v>40</v>
          </cell>
        </row>
        <row r="70">
          <cell r="A70" t="str">
            <v>E</v>
          </cell>
          <cell r="C70" t="str">
            <v>4</v>
          </cell>
          <cell r="D70">
            <v>11</v>
          </cell>
          <cell r="E70">
            <v>78</v>
          </cell>
        </row>
        <row r="71">
          <cell r="A71" t="str">
            <v>E</v>
          </cell>
          <cell r="C71" t="str">
            <v>4</v>
          </cell>
          <cell r="D71">
            <v>13</v>
          </cell>
          <cell r="E71">
            <v>62</v>
          </cell>
        </row>
        <row r="72">
          <cell r="A72" t="str">
            <v>E</v>
          </cell>
          <cell r="C72" t="str">
            <v>4</v>
          </cell>
          <cell r="D72">
            <v>14</v>
          </cell>
          <cell r="E72">
            <v>67</v>
          </cell>
        </row>
        <row r="73">
          <cell r="A73" t="str">
            <v>E</v>
          </cell>
          <cell r="B73" t="str">
            <v>1</v>
          </cell>
          <cell r="C73" t="str">
            <v>4</v>
          </cell>
          <cell r="D73">
            <v>16</v>
          </cell>
          <cell r="E73">
            <v>55</v>
          </cell>
        </row>
        <row r="74">
          <cell r="A74" t="str">
            <v>E</v>
          </cell>
          <cell r="B74" t="str">
            <v>1</v>
          </cell>
          <cell r="C74" t="str">
            <v>4</v>
          </cell>
          <cell r="D74">
            <v>37</v>
          </cell>
          <cell r="E74">
            <v>11</v>
          </cell>
        </row>
        <row r="75">
          <cell r="A75" t="str">
            <v>E</v>
          </cell>
          <cell r="B75" t="str">
            <v>1</v>
          </cell>
          <cell r="C75" t="str">
            <v>5</v>
          </cell>
          <cell r="D75">
            <v>8</v>
          </cell>
          <cell r="E75">
            <v>4</v>
          </cell>
        </row>
        <row r="76">
          <cell r="A76" t="str">
            <v>E</v>
          </cell>
          <cell r="B76" t="str">
            <v>1</v>
          </cell>
          <cell r="C76" t="str">
            <v>5</v>
          </cell>
          <cell r="D76">
            <v>11</v>
          </cell>
          <cell r="E76">
            <v>4</v>
          </cell>
        </row>
        <row r="77">
          <cell r="A77" t="str">
            <v>E</v>
          </cell>
          <cell r="B77" t="str">
            <v>1</v>
          </cell>
          <cell r="C77" t="str">
            <v>5</v>
          </cell>
          <cell r="D77">
            <v>21</v>
          </cell>
          <cell r="E77">
            <v>3</v>
          </cell>
        </row>
        <row r="78">
          <cell r="A78" t="str">
            <v>E</v>
          </cell>
          <cell r="B78" t="str">
            <v>1</v>
          </cell>
          <cell r="C78" t="str">
            <v>6</v>
          </cell>
          <cell r="D78">
            <v>29</v>
          </cell>
          <cell r="E78">
            <v>1</v>
          </cell>
        </row>
        <row r="79">
          <cell r="A79" t="str">
            <v>E</v>
          </cell>
          <cell r="B79" t="str">
            <v>1</v>
          </cell>
          <cell r="C79" t="str">
            <v>4</v>
          </cell>
          <cell r="D79">
            <v>3</v>
          </cell>
          <cell r="E79">
            <v>73</v>
          </cell>
        </row>
        <row r="80">
          <cell r="A80" t="str">
            <v>E</v>
          </cell>
          <cell r="B80" t="str">
            <v>1</v>
          </cell>
          <cell r="C80" t="str">
            <v>5</v>
          </cell>
          <cell r="D80">
            <v>4</v>
          </cell>
          <cell r="E80">
            <v>76</v>
          </cell>
        </row>
        <row r="81">
          <cell r="A81" t="str">
            <v>E</v>
          </cell>
          <cell r="B81" t="str">
            <v>1</v>
          </cell>
          <cell r="C81" t="str">
            <v>5</v>
          </cell>
          <cell r="D81">
            <v>17</v>
          </cell>
          <cell r="E81">
            <v>479</v>
          </cell>
        </row>
        <row r="82">
          <cell r="A82" t="str">
            <v>E</v>
          </cell>
          <cell r="B82" t="str">
            <v>1</v>
          </cell>
          <cell r="C82" t="str">
            <v>5</v>
          </cell>
          <cell r="D82">
            <v>30</v>
          </cell>
          <cell r="E82">
            <v>41</v>
          </cell>
        </row>
        <row r="83">
          <cell r="A83" t="str">
            <v>E</v>
          </cell>
          <cell r="B83" t="str">
            <v>1</v>
          </cell>
          <cell r="C83" t="str">
            <v>6</v>
          </cell>
          <cell r="D83">
            <v>41</v>
          </cell>
          <cell r="E83">
            <v>8</v>
          </cell>
        </row>
        <row r="84">
          <cell r="A84" t="str">
            <v>E</v>
          </cell>
          <cell r="B84" t="str">
            <v>1</v>
          </cell>
          <cell r="D84">
            <v>46</v>
          </cell>
          <cell r="E84">
            <v>1</v>
          </cell>
        </row>
        <row r="85">
          <cell r="A85" t="str">
            <v>E</v>
          </cell>
          <cell r="B85" t="str">
            <v>1</v>
          </cell>
          <cell r="C85" t="str">
            <v>4</v>
          </cell>
          <cell r="D85">
            <v>12</v>
          </cell>
          <cell r="E85">
            <v>4</v>
          </cell>
        </row>
        <row r="86">
          <cell r="A86" t="str">
            <v>E</v>
          </cell>
          <cell r="B86" t="str">
            <v>1</v>
          </cell>
          <cell r="C86" t="str">
            <v>6</v>
          </cell>
          <cell r="D86">
            <v>13</v>
          </cell>
          <cell r="E86">
            <v>1</v>
          </cell>
        </row>
        <row r="87">
          <cell r="A87" t="str">
            <v>E</v>
          </cell>
          <cell r="D87">
            <v>7</v>
          </cell>
          <cell r="E87">
            <v>41</v>
          </cell>
        </row>
        <row r="88">
          <cell r="A88" t="str">
            <v>E</v>
          </cell>
          <cell r="D88">
            <v>11</v>
          </cell>
          <cell r="E88">
            <v>58</v>
          </cell>
        </row>
        <row r="89">
          <cell r="A89" t="str">
            <v>E</v>
          </cell>
          <cell r="C89" t="str">
            <v>4</v>
          </cell>
          <cell r="D89">
            <v>18</v>
          </cell>
          <cell r="E89">
            <v>20</v>
          </cell>
        </row>
        <row r="90">
          <cell r="A90" t="str">
            <v>E</v>
          </cell>
          <cell r="C90" t="str">
            <v>4</v>
          </cell>
          <cell r="D90">
            <v>31</v>
          </cell>
          <cell r="E90">
            <v>12</v>
          </cell>
        </row>
        <row r="91">
          <cell r="A91" t="str">
            <v>E</v>
          </cell>
          <cell r="C91" t="str">
            <v>4</v>
          </cell>
          <cell r="D91">
            <v>39</v>
          </cell>
          <cell r="E91">
            <v>6</v>
          </cell>
        </row>
        <row r="92">
          <cell r="A92" t="str">
            <v>E</v>
          </cell>
          <cell r="C92" t="str">
            <v>4</v>
          </cell>
          <cell r="D92">
            <v>48</v>
          </cell>
          <cell r="E92">
            <v>2</v>
          </cell>
        </row>
        <row r="93">
          <cell r="A93" t="str">
            <v>E</v>
          </cell>
          <cell r="C93" t="str">
            <v>4</v>
          </cell>
          <cell r="D93">
            <v>5</v>
          </cell>
          <cell r="E93">
            <v>3</v>
          </cell>
        </row>
        <row r="94">
          <cell r="A94" t="str">
            <v>E</v>
          </cell>
          <cell r="C94" t="str">
            <v>4</v>
          </cell>
          <cell r="D94">
            <v>24</v>
          </cell>
          <cell r="E94">
            <v>9</v>
          </cell>
        </row>
        <row r="95">
          <cell r="A95" t="str">
            <v>E</v>
          </cell>
          <cell r="C95" t="str">
            <v>4</v>
          </cell>
          <cell r="D95">
            <v>26</v>
          </cell>
          <cell r="E95">
            <v>27</v>
          </cell>
        </row>
        <row r="96">
          <cell r="A96" t="str">
            <v>E</v>
          </cell>
          <cell r="C96" t="str">
            <v>4</v>
          </cell>
          <cell r="D96">
            <v>51</v>
          </cell>
          <cell r="E96">
            <v>1</v>
          </cell>
        </row>
        <row r="97">
          <cell r="A97" t="str">
            <v>E</v>
          </cell>
          <cell r="B97" t="str">
            <v>1</v>
          </cell>
          <cell r="C97" t="str">
            <v>5</v>
          </cell>
          <cell r="D97">
            <v>10</v>
          </cell>
          <cell r="E97">
            <v>878</v>
          </cell>
        </row>
        <row r="98">
          <cell r="A98" t="str">
            <v>E</v>
          </cell>
          <cell r="B98" t="str">
            <v>1</v>
          </cell>
          <cell r="C98" t="str">
            <v>5</v>
          </cell>
          <cell r="D98">
            <v>15</v>
          </cell>
          <cell r="E98">
            <v>526</v>
          </cell>
        </row>
        <row r="99">
          <cell r="A99" t="str">
            <v>E</v>
          </cell>
          <cell r="B99" t="str">
            <v>1</v>
          </cell>
          <cell r="C99" t="str">
            <v>5</v>
          </cell>
          <cell r="D99">
            <v>28</v>
          </cell>
          <cell r="E99">
            <v>48</v>
          </cell>
        </row>
        <row r="100">
          <cell r="A100" t="str">
            <v>E</v>
          </cell>
          <cell r="B100" t="str">
            <v>1</v>
          </cell>
          <cell r="C100" t="str">
            <v>6</v>
          </cell>
          <cell r="D100">
            <v>29</v>
          </cell>
          <cell r="E100">
            <v>46</v>
          </cell>
        </row>
        <row r="101">
          <cell r="A101" t="str">
            <v>E</v>
          </cell>
          <cell r="B101" t="str">
            <v>1</v>
          </cell>
          <cell r="C101" t="str">
            <v>6</v>
          </cell>
          <cell r="D101">
            <v>49</v>
          </cell>
          <cell r="E101">
            <v>3</v>
          </cell>
        </row>
        <row r="102">
          <cell r="A102" t="str">
            <v>E</v>
          </cell>
          <cell r="B102" t="str">
            <v>1</v>
          </cell>
          <cell r="D102">
            <v>53</v>
          </cell>
          <cell r="E102">
            <v>2</v>
          </cell>
        </row>
        <row r="103">
          <cell r="A103" t="str">
            <v>E</v>
          </cell>
          <cell r="B103" t="str">
            <v>1</v>
          </cell>
          <cell r="C103" t="str">
            <v>4</v>
          </cell>
          <cell r="D103">
            <v>11</v>
          </cell>
          <cell r="E103">
            <v>3</v>
          </cell>
        </row>
        <row r="104">
          <cell r="A104" t="str">
            <v>E</v>
          </cell>
          <cell r="B104" t="str">
            <v>1</v>
          </cell>
          <cell r="C104" t="str">
            <v>4</v>
          </cell>
          <cell r="D104">
            <v>45</v>
          </cell>
          <cell r="E104">
            <v>1</v>
          </cell>
        </row>
        <row r="105">
          <cell r="A105" t="str">
            <v>E</v>
          </cell>
          <cell r="B105" t="str">
            <v>1</v>
          </cell>
          <cell r="C105" t="str">
            <v>5</v>
          </cell>
          <cell r="D105">
            <v>12</v>
          </cell>
          <cell r="E105">
            <v>1</v>
          </cell>
        </row>
        <row r="106">
          <cell r="A106" t="str">
            <v>E</v>
          </cell>
          <cell r="B106" t="str">
            <v>1</v>
          </cell>
          <cell r="C106" t="str">
            <v>5</v>
          </cell>
          <cell r="D106">
            <v>27</v>
          </cell>
          <cell r="E106">
            <v>1</v>
          </cell>
        </row>
        <row r="107">
          <cell r="A107" t="str">
            <v>E</v>
          </cell>
          <cell r="B107" t="str">
            <v>1</v>
          </cell>
          <cell r="C107" t="str">
            <v>4</v>
          </cell>
          <cell r="D107">
            <v>19</v>
          </cell>
          <cell r="E107">
            <v>38</v>
          </cell>
        </row>
        <row r="108">
          <cell r="A108" t="str">
            <v>E</v>
          </cell>
          <cell r="B108" t="str">
            <v>1</v>
          </cell>
          <cell r="C108" t="str">
            <v>4</v>
          </cell>
          <cell r="D108">
            <v>20</v>
          </cell>
          <cell r="E108">
            <v>42</v>
          </cell>
        </row>
        <row r="109">
          <cell r="A109" t="str">
            <v>E</v>
          </cell>
          <cell r="B109" t="str">
            <v>1</v>
          </cell>
          <cell r="C109" t="str">
            <v>5</v>
          </cell>
          <cell r="D109">
            <v>22</v>
          </cell>
          <cell r="E109">
            <v>32</v>
          </cell>
        </row>
        <row r="110">
          <cell r="A110" t="str">
            <v>E</v>
          </cell>
          <cell r="B110" t="str">
            <v>1</v>
          </cell>
          <cell r="C110" t="str">
            <v>5</v>
          </cell>
          <cell r="D110">
            <v>25</v>
          </cell>
          <cell r="E110">
            <v>27</v>
          </cell>
        </row>
        <row r="111">
          <cell r="A111" t="str">
            <v>E</v>
          </cell>
          <cell r="B111" t="str">
            <v>1</v>
          </cell>
          <cell r="C111" t="str">
            <v>6</v>
          </cell>
          <cell r="D111">
            <v>36</v>
          </cell>
          <cell r="E111">
            <v>14</v>
          </cell>
        </row>
        <row r="112">
          <cell r="A112" t="str">
            <v>E</v>
          </cell>
          <cell r="D112">
            <v>41</v>
          </cell>
          <cell r="E112">
            <v>3</v>
          </cell>
        </row>
        <row r="113">
          <cell r="A113" t="str">
            <v>E</v>
          </cell>
          <cell r="D113">
            <v>44</v>
          </cell>
          <cell r="E113">
            <v>6</v>
          </cell>
        </row>
        <row r="114">
          <cell r="A114" t="str">
            <v>E</v>
          </cell>
          <cell r="C114" t="str">
            <v>4</v>
          </cell>
          <cell r="D114">
            <v>20</v>
          </cell>
          <cell r="E114">
            <v>53</v>
          </cell>
        </row>
        <row r="115">
          <cell r="A115" t="str">
            <v>E</v>
          </cell>
          <cell r="C115" t="str">
            <v>4</v>
          </cell>
          <cell r="D115">
            <v>22</v>
          </cell>
          <cell r="E115">
            <v>34</v>
          </cell>
        </row>
        <row r="116">
          <cell r="A116" t="str">
            <v>E</v>
          </cell>
          <cell r="C116" t="str">
            <v>4</v>
          </cell>
          <cell r="D116">
            <v>28</v>
          </cell>
          <cell r="E116">
            <v>8</v>
          </cell>
        </row>
        <row r="117">
          <cell r="A117" t="str">
            <v>E</v>
          </cell>
          <cell r="C117" t="str">
            <v>4</v>
          </cell>
          <cell r="D117">
            <v>29</v>
          </cell>
          <cell r="E117">
            <v>9</v>
          </cell>
        </row>
        <row r="118">
          <cell r="A118" t="str">
            <v>E</v>
          </cell>
          <cell r="C118" t="str">
            <v>4</v>
          </cell>
          <cell r="D118">
            <v>43</v>
          </cell>
          <cell r="E118">
            <v>2</v>
          </cell>
        </row>
        <row r="119">
          <cell r="A119" t="str">
            <v>E</v>
          </cell>
          <cell r="C119" t="str">
            <v>5</v>
          </cell>
          <cell r="D119">
            <v>12</v>
          </cell>
          <cell r="E119">
            <v>2</v>
          </cell>
        </row>
        <row r="120">
          <cell r="A120" t="str">
            <v>E</v>
          </cell>
          <cell r="C120" t="str">
            <v>5</v>
          </cell>
          <cell r="D120">
            <v>17</v>
          </cell>
          <cell r="E120">
            <v>2</v>
          </cell>
        </row>
        <row r="121">
          <cell r="A121" t="str">
            <v>E</v>
          </cell>
          <cell r="C121" t="str">
            <v>5</v>
          </cell>
          <cell r="D121">
            <v>24</v>
          </cell>
          <cell r="E121">
            <v>1</v>
          </cell>
        </row>
        <row r="122">
          <cell r="A122" t="str">
            <v>E</v>
          </cell>
          <cell r="B122" t="str">
            <v>1</v>
          </cell>
          <cell r="C122" t="str">
            <v>6</v>
          </cell>
          <cell r="D122">
            <v>2</v>
          </cell>
          <cell r="E122">
            <v>83</v>
          </cell>
        </row>
        <row r="123">
          <cell r="A123" t="str">
            <v>E</v>
          </cell>
          <cell r="B123" t="str">
            <v>1</v>
          </cell>
          <cell r="D123">
            <v>7</v>
          </cell>
          <cell r="E123">
            <v>674</v>
          </cell>
        </row>
        <row r="124">
          <cell r="A124" t="str">
            <v>E</v>
          </cell>
          <cell r="B124" t="str">
            <v>1</v>
          </cell>
          <cell r="D124">
            <v>11</v>
          </cell>
          <cell r="E124">
            <v>1259</v>
          </cell>
        </row>
        <row r="125">
          <cell r="A125" t="str">
            <v>E</v>
          </cell>
          <cell r="B125" t="str">
            <v>1</v>
          </cell>
          <cell r="D125">
            <v>18</v>
          </cell>
          <cell r="E125">
            <v>247</v>
          </cell>
        </row>
        <row r="126">
          <cell r="A126" t="str">
            <v>E</v>
          </cell>
          <cell r="B126" t="str">
            <v>1</v>
          </cell>
          <cell r="C126" t="str">
            <v>4</v>
          </cell>
          <cell r="D126">
            <v>20</v>
          </cell>
          <cell r="E126">
            <v>314</v>
          </cell>
        </row>
        <row r="127">
          <cell r="A127" t="str">
            <v>E</v>
          </cell>
          <cell r="B127" t="str">
            <v>1</v>
          </cell>
          <cell r="C127" t="str">
            <v>4</v>
          </cell>
          <cell r="D127">
            <v>44</v>
          </cell>
          <cell r="E127">
            <v>7</v>
          </cell>
        </row>
        <row r="128">
          <cell r="A128" t="str">
            <v>E</v>
          </cell>
          <cell r="B128" t="str">
            <v>1</v>
          </cell>
          <cell r="C128" t="str">
            <v>5</v>
          </cell>
          <cell r="D128">
            <v>50</v>
          </cell>
          <cell r="E128">
            <v>5</v>
          </cell>
        </row>
        <row r="129">
          <cell r="A129" t="str">
            <v>E</v>
          </cell>
          <cell r="B129" t="str">
            <v>1</v>
          </cell>
          <cell r="C129" t="str">
            <v>4</v>
          </cell>
          <cell r="D129">
            <v>14</v>
          </cell>
          <cell r="E129">
            <v>1</v>
          </cell>
        </row>
        <row r="130">
          <cell r="A130" t="str">
            <v>E</v>
          </cell>
          <cell r="D130">
            <v>3</v>
          </cell>
          <cell r="E130">
            <v>7</v>
          </cell>
        </row>
        <row r="131">
          <cell r="A131" t="str">
            <v>E</v>
          </cell>
          <cell r="D131">
            <v>5</v>
          </cell>
          <cell r="E131">
            <v>9</v>
          </cell>
        </row>
        <row r="132">
          <cell r="A132" t="str">
            <v>E</v>
          </cell>
          <cell r="D132">
            <v>12</v>
          </cell>
          <cell r="E132">
            <v>65</v>
          </cell>
        </row>
        <row r="133">
          <cell r="A133" t="str">
            <v>E</v>
          </cell>
          <cell r="D133">
            <v>16</v>
          </cell>
          <cell r="E133">
            <v>47</v>
          </cell>
        </row>
        <row r="134">
          <cell r="A134" t="str">
            <v>E</v>
          </cell>
          <cell r="D134">
            <v>32</v>
          </cell>
          <cell r="E134">
            <v>10</v>
          </cell>
        </row>
        <row r="135">
          <cell r="A135" t="str">
            <v>E</v>
          </cell>
          <cell r="C135" t="str">
            <v>4</v>
          </cell>
          <cell r="D135">
            <v>37</v>
          </cell>
          <cell r="E135">
            <v>10</v>
          </cell>
        </row>
        <row r="136">
          <cell r="A136" t="str">
            <v>E</v>
          </cell>
          <cell r="C136" t="str">
            <v>4</v>
          </cell>
          <cell r="D136">
            <v>52</v>
          </cell>
          <cell r="E136">
            <v>1</v>
          </cell>
        </row>
        <row r="137">
          <cell r="A137" t="str">
            <v>E</v>
          </cell>
          <cell r="C137" t="str">
            <v>4</v>
          </cell>
          <cell r="D137">
            <v>6</v>
          </cell>
          <cell r="E137">
            <v>6</v>
          </cell>
        </row>
        <row r="138">
          <cell r="A138" t="str">
            <v>E</v>
          </cell>
          <cell r="C138" t="str">
            <v>4</v>
          </cell>
          <cell r="D138">
            <v>25</v>
          </cell>
          <cell r="E138">
            <v>32</v>
          </cell>
        </row>
        <row r="139">
          <cell r="A139" t="str">
            <v>E</v>
          </cell>
          <cell r="C139" t="str">
            <v>4</v>
          </cell>
          <cell r="D139">
            <v>27</v>
          </cell>
          <cell r="E139">
            <v>12</v>
          </cell>
        </row>
        <row r="140">
          <cell r="A140" t="str">
            <v>E</v>
          </cell>
          <cell r="C140" t="str">
            <v>4</v>
          </cell>
          <cell r="D140">
            <v>30</v>
          </cell>
          <cell r="E140">
            <v>21</v>
          </cell>
        </row>
        <row r="141">
          <cell r="A141" t="str">
            <v>E</v>
          </cell>
          <cell r="C141" t="str">
            <v>4</v>
          </cell>
          <cell r="D141">
            <v>36</v>
          </cell>
          <cell r="E141">
            <v>6</v>
          </cell>
        </row>
        <row r="142">
          <cell r="A142" t="str">
            <v>E</v>
          </cell>
          <cell r="C142" t="str">
            <v>4</v>
          </cell>
          <cell r="D142">
            <v>40</v>
          </cell>
          <cell r="E142">
            <v>1</v>
          </cell>
        </row>
        <row r="143">
          <cell r="A143" t="str">
            <v>E</v>
          </cell>
          <cell r="C143" t="str">
            <v>4</v>
          </cell>
          <cell r="D143">
            <v>47</v>
          </cell>
          <cell r="E143">
            <v>1</v>
          </cell>
        </row>
        <row r="144">
          <cell r="A144" t="str">
            <v>E</v>
          </cell>
          <cell r="C144" t="str">
            <v>4</v>
          </cell>
          <cell r="D144">
            <v>52</v>
          </cell>
          <cell r="E144">
            <v>1</v>
          </cell>
        </row>
        <row r="145">
          <cell r="A145" t="str">
            <v>E</v>
          </cell>
          <cell r="B145" t="str">
            <v>1</v>
          </cell>
          <cell r="C145" t="str">
            <v>5</v>
          </cell>
          <cell r="D145">
            <v>22</v>
          </cell>
          <cell r="E145">
            <v>2</v>
          </cell>
        </row>
        <row r="146">
          <cell r="A146" t="str">
            <v>E</v>
          </cell>
          <cell r="B146" t="str">
            <v>1</v>
          </cell>
          <cell r="C146" t="str">
            <v>5</v>
          </cell>
          <cell r="D146">
            <v>49</v>
          </cell>
          <cell r="E146">
            <v>1</v>
          </cell>
        </row>
        <row r="147">
          <cell r="A147" t="str">
            <v>E</v>
          </cell>
          <cell r="B147" t="str">
            <v>1</v>
          </cell>
          <cell r="C147" t="str">
            <v>6</v>
          </cell>
          <cell r="D147">
            <v>9</v>
          </cell>
          <cell r="E147">
            <v>1</v>
          </cell>
        </row>
        <row r="148">
          <cell r="A148" t="str">
            <v>E</v>
          </cell>
          <cell r="B148" t="str">
            <v>1</v>
          </cell>
          <cell r="D148">
            <v>12</v>
          </cell>
          <cell r="E148">
            <v>979</v>
          </cell>
        </row>
        <row r="149">
          <cell r="A149" t="str">
            <v>E</v>
          </cell>
          <cell r="B149" t="str">
            <v>1</v>
          </cell>
          <cell r="D149">
            <v>16</v>
          </cell>
          <cell r="E149">
            <v>477</v>
          </cell>
        </row>
        <row r="150">
          <cell r="A150" t="str">
            <v>E</v>
          </cell>
          <cell r="B150" t="str">
            <v>1</v>
          </cell>
          <cell r="D150">
            <v>24</v>
          </cell>
          <cell r="E150">
            <v>84</v>
          </cell>
        </row>
        <row r="151">
          <cell r="A151" t="str">
            <v>E</v>
          </cell>
          <cell r="B151" t="str">
            <v>1</v>
          </cell>
          <cell r="D151">
            <v>39</v>
          </cell>
          <cell r="E151">
            <v>8</v>
          </cell>
        </row>
        <row r="152">
          <cell r="A152" t="str">
            <v>E</v>
          </cell>
          <cell r="B152" t="str">
            <v>1</v>
          </cell>
          <cell r="C152" t="str">
            <v>4</v>
          </cell>
          <cell r="D152">
            <v>9</v>
          </cell>
          <cell r="E152">
            <v>1</v>
          </cell>
        </row>
        <row r="153">
          <cell r="A153" t="str">
            <v>E</v>
          </cell>
          <cell r="B153" t="str">
            <v>1</v>
          </cell>
          <cell r="C153" t="str">
            <v>6</v>
          </cell>
          <cell r="D153">
            <v>12</v>
          </cell>
          <cell r="E153">
            <v>1</v>
          </cell>
        </row>
        <row r="154">
          <cell r="A154" t="str">
            <v>E</v>
          </cell>
          <cell r="B154" t="str">
            <v>1</v>
          </cell>
          <cell r="C154" t="str">
            <v>5</v>
          </cell>
          <cell r="D154">
            <v>13</v>
          </cell>
          <cell r="E154">
            <v>59</v>
          </cell>
        </row>
        <row r="155">
          <cell r="A155" t="str">
            <v>E</v>
          </cell>
          <cell r="D155">
            <v>33</v>
          </cell>
          <cell r="E155">
            <v>12</v>
          </cell>
        </row>
        <row r="156">
          <cell r="A156" t="str">
            <v>E</v>
          </cell>
          <cell r="C156" t="str">
            <v>4</v>
          </cell>
          <cell r="D156">
            <v>38</v>
          </cell>
          <cell r="E156">
            <v>4</v>
          </cell>
        </row>
        <row r="157">
          <cell r="A157" t="str">
            <v>E</v>
          </cell>
          <cell r="C157" t="str">
            <v>4</v>
          </cell>
          <cell r="D157">
            <v>39</v>
          </cell>
          <cell r="E157">
            <v>3</v>
          </cell>
        </row>
        <row r="158">
          <cell r="A158" t="str">
            <v>E</v>
          </cell>
          <cell r="C158" t="str">
            <v>4</v>
          </cell>
          <cell r="D158">
            <v>49</v>
          </cell>
          <cell r="E158">
            <v>1</v>
          </cell>
        </row>
        <row r="159">
          <cell r="A159" t="str">
            <v>E</v>
          </cell>
          <cell r="C159" t="str">
            <v>5</v>
          </cell>
          <cell r="D159">
            <v>13</v>
          </cell>
          <cell r="E159">
            <v>3</v>
          </cell>
        </row>
        <row r="160">
          <cell r="A160" t="str">
            <v>E</v>
          </cell>
          <cell r="C160" t="str">
            <v>5</v>
          </cell>
          <cell r="D160">
            <v>14</v>
          </cell>
          <cell r="E160">
            <v>1</v>
          </cell>
        </row>
        <row r="161">
          <cell r="A161" t="str">
            <v>E</v>
          </cell>
          <cell r="C161" t="str">
            <v>5</v>
          </cell>
          <cell r="D161">
            <v>25</v>
          </cell>
          <cell r="E161">
            <v>1</v>
          </cell>
        </row>
        <row r="162">
          <cell r="A162" t="str">
            <v>E</v>
          </cell>
          <cell r="B162" t="str">
            <v>1</v>
          </cell>
          <cell r="C162" t="str">
            <v>5</v>
          </cell>
          <cell r="D162">
            <v>5</v>
          </cell>
          <cell r="E162">
            <v>44</v>
          </cell>
        </row>
        <row r="163">
          <cell r="A163" t="str">
            <v>E</v>
          </cell>
          <cell r="B163" t="str">
            <v>1</v>
          </cell>
          <cell r="C163" t="str">
            <v>5</v>
          </cell>
          <cell r="D163">
            <v>27</v>
          </cell>
          <cell r="E163">
            <v>55</v>
          </cell>
        </row>
        <row r="164">
          <cell r="A164" t="str">
            <v>E</v>
          </cell>
          <cell r="B164" t="str">
            <v>1</v>
          </cell>
          <cell r="C164" t="str">
            <v>6</v>
          </cell>
          <cell r="D164">
            <v>40</v>
          </cell>
          <cell r="E164">
            <v>4</v>
          </cell>
        </row>
        <row r="165">
          <cell r="A165" t="str">
            <v>E</v>
          </cell>
          <cell r="B165" t="str">
            <v>1</v>
          </cell>
          <cell r="C165" t="str">
            <v>6</v>
          </cell>
          <cell r="D165">
            <v>65</v>
          </cell>
          <cell r="E165">
            <v>1</v>
          </cell>
        </row>
        <row r="166">
          <cell r="A166" t="str">
            <v>E</v>
          </cell>
          <cell r="B166" t="str">
            <v>1</v>
          </cell>
          <cell r="D166">
            <v>2</v>
          </cell>
          <cell r="E166">
            <v>9</v>
          </cell>
        </row>
        <row r="167">
          <cell r="A167" t="str">
            <v>E</v>
          </cell>
          <cell r="B167" t="str">
            <v>1</v>
          </cell>
          <cell r="D167">
            <v>14</v>
          </cell>
          <cell r="E167">
            <v>53</v>
          </cell>
        </row>
        <row r="168">
          <cell r="A168" t="str">
            <v>E</v>
          </cell>
          <cell r="B168" t="str">
            <v>1</v>
          </cell>
          <cell r="D168">
            <v>21</v>
          </cell>
          <cell r="E168">
            <v>33</v>
          </cell>
        </row>
        <row r="169">
          <cell r="A169" t="str">
            <v>E</v>
          </cell>
          <cell r="B169" t="str">
            <v>1</v>
          </cell>
          <cell r="D169">
            <v>30</v>
          </cell>
          <cell r="E169">
            <v>17</v>
          </cell>
        </row>
        <row r="170">
          <cell r="A170" t="str">
            <v>E</v>
          </cell>
          <cell r="D170">
            <v>35</v>
          </cell>
          <cell r="E170">
            <v>8</v>
          </cell>
        </row>
        <row r="171">
          <cell r="A171" t="str">
            <v>E</v>
          </cell>
          <cell r="D171">
            <v>46</v>
          </cell>
          <cell r="E171">
            <v>2</v>
          </cell>
        </row>
        <row r="172">
          <cell r="A172" t="str">
            <v>E</v>
          </cell>
          <cell r="C172" t="str">
            <v>4</v>
          </cell>
          <cell r="D172">
            <v>17</v>
          </cell>
          <cell r="E172">
            <v>46</v>
          </cell>
        </row>
        <row r="173">
          <cell r="A173" t="str">
            <v>E</v>
          </cell>
          <cell r="C173" t="str">
            <v>4</v>
          </cell>
          <cell r="D173">
            <v>19</v>
          </cell>
          <cell r="E173">
            <v>41</v>
          </cell>
        </row>
        <row r="174">
          <cell r="A174" t="str">
            <v>E</v>
          </cell>
          <cell r="C174" t="str">
            <v>4</v>
          </cell>
          <cell r="D174">
            <v>23</v>
          </cell>
          <cell r="E174">
            <v>40</v>
          </cell>
        </row>
        <row r="175">
          <cell r="A175" t="str">
            <v>E</v>
          </cell>
          <cell r="C175" t="str">
            <v>4</v>
          </cell>
          <cell r="D175">
            <v>33</v>
          </cell>
          <cell r="E175">
            <v>11</v>
          </cell>
        </row>
        <row r="176">
          <cell r="A176" t="str">
            <v>E</v>
          </cell>
          <cell r="C176" t="str">
            <v>5</v>
          </cell>
          <cell r="D176">
            <v>7</v>
          </cell>
          <cell r="E176">
            <v>1</v>
          </cell>
        </row>
        <row r="177">
          <cell r="A177" t="str">
            <v>E</v>
          </cell>
          <cell r="C177" t="str">
            <v>5</v>
          </cell>
          <cell r="D177">
            <v>23</v>
          </cell>
          <cell r="E177">
            <v>2</v>
          </cell>
        </row>
        <row r="178">
          <cell r="A178" t="str">
            <v>E</v>
          </cell>
          <cell r="C178" t="str">
            <v>5</v>
          </cell>
          <cell r="D178">
            <v>33</v>
          </cell>
          <cell r="E178">
            <v>2</v>
          </cell>
        </row>
        <row r="179">
          <cell r="A179" t="str">
            <v>E</v>
          </cell>
          <cell r="C179" t="str">
            <v>6</v>
          </cell>
          <cell r="D179">
            <v>13</v>
          </cell>
          <cell r="E179">
            <v>1</v>
          </cell>
        </row>
        <row r="180">
          <cell r="A180" t="str">
            <v>E</v>
          </cell>
          <cell r="C180" t="str">
            <v>6</v>
          </cell>
          <cell r="D180">
            <v>21</v>
          </cell>
          <cell r="E180">
            <v>1</v>
          </cell>
        </row>
        <row r="181">
          <cell r="A181" t="str">
            <v>E</v>
          </cell>
          <cell r="B181" t="str">
            <v>1</v>
          </cell>
          <cell r="C181" t="str">
            <v>4</v>
          </cell>
          <cell r="D181">
            <v>14</v>
          </cell>
          <cell r="E181">
            <v>828</v>
          </cell>
        </row>
        <row r="182">
          <cell r="A182" t="str">
            <v>E</v>
          </cell>
          <cell r="B182" t="str">
            <v>1</v>
          </cell>
          <cell r="C182" t="str">
            <v>4</v>
          </cell>
          <cell r="D182">
            <v>25</v>
          </cell>
          <cell r="E182">
            <v>100</v>
          </cell>
        </row>
        <row r="183">
          <cell r="A183" t="str">
            <v>E</v>
          </cell>
          <cell r="B183" t="str">
            <v>1</v>
          </cell>
          <cell r="C183" t="str">
            <v>4</v>
          </cell>
          <cell r="D183">
            <v>31</v>
          </cell>
          <cell r="E183">
            <v>33</v>
          </cell>
        </row>
        <row r="184">
          <cell r="A184" t="str">
            <v>E</v>
          </cell>
          <cell r="B184" t="str">
            <v>1</v>
          </cell>
          <cell r="C184" t="str">
            <v>4</v>
          </cell>
          <cell r="D184">
            <v>34</v>
          </cell>
          <cell r="E184">
            <v>33</v>
          </cell>
        </row>
        <row r="185">
          <cell r="A185" t="str">
            <v>E</v>
          </cell>
          <cell r="B185" t="str">
            <v>1</v>
          </cell>
          <cell r="C185" t="str">
            <v>5</v>
          </cell>
          <cell r="D185">
            <v>35</v>
          </cell>
          <cell r="E185">
            <v>33</v>
          </cell>
        </row>
        <row r="186">
          <cell r="A186" t="str">
            <v>E</v>
          </cell>
          <cell r="B186" t="str">
            <v>1</v>
          </cell>
          <cell r="C186" t="str">
            <v>5</v>
          </cell>
          <cell r="D186">
            <v>37</v>
          </cell>
          <cell r="E186">
            <v>26</v>
          </cell>
        </row>
        <row r="187">
          <cell r="A187" t="str">
            <v>E</v>
          </cell>
          <cell r="B187" t="str">
            <v>1</v>
          </cell>
          <cell r="C187" t="str">
            <v>5</v>
          </cell>
          <cell r="D187">
            <v>43</v>
          </cell>
          <cell r="E187">
            <v>6</v>
          </cell>
        </row>
        <row r="188">
          <cell r="A188" t="str">
            <v>E</v>
          </cell>
          <cell r="B188" t="str">
            <v>1</v>
          </cell>
          <cell r="C188" t="str">
            <v>5</v>
          </cell>
          <cell r="D188">
            <v>48</v>
          </cell>
          <cell r="E188">
            <v>5</v>
          </cell>
        </row>
        <row r="189">
          <cell r="A189" t="str">
            <v>E</v>
          </cell>
          <cell r="B189" t="str">
            <v>1</v>
          </cell>
          <cell r="C189" t="str">
            <v>5</v>
          </cell>
          <cell r="D189">
            <v>64</v>
          </cell>
          <cell r="E189">
            <v>1</v>
          </cell>
        </row>
        <row r="190">
          <cell r="A190" t="str">
            <v>E</v>
          </cell>
          <cell r="B190" t="str">
            <v>1</v>
          </cell>
          <cell r="C190" t="str">
            <v>4</v>
          </cell>
          <cell r="D190">
            <v>10</v>
          </cell>
          <cell r="E190">
            <v>1</v>
          </cell>
        </row>
        <row r="191">
          <cell r="A191" t="str">
            <v>E</v>
          </cell>
          <cell r="B191" t="str">
            <v>1</v>
          </cell>
          <cell r="C191" t="str">
            <v>4</v>
          </cell>
          <cell r="D191">
            <v>43</v>
          </cell>
          <cell r="E191">
            <v>1</v>
          </cell>
        </row>
        <row r="192">
          <cell r="A192" t="str">
            <v>E</v>
          </cell>
          <cell r="B192" t="str">
            <v>1</v>
          </cell>
          <cell r="D192">
            <v>29</v>
          </cell>
          <cell r="E192">
            <v>12</v>
          </cell>
        </row>
        <row r="193">
          <cell r="A193" t="str">
            <v>E</v>
          </cell>
          <cell r="B193" t="str">
            <v>1</v>
          </cell>
          <cell r="D193">
            <v>34</v>
          </cell>
          <cell r="E193">
            <v>11</v>
          </cell>
        </row>
        <row r="194">
          <cell r="A194" t="str">
            <v>E</v>
          </cell>
          <cell r="B194" t="str">
            <v>1</v>
          </cell>
          <cell r="C194" t="str">
            <v>4</v>
          </cell>
          <cell r="D194">
            <v>7</v>
          </cell>
          <cell r="E194">
            <v>34</v>
          </cell>
        </row>
        <row r="195">
          <cell r="A195" t="str">
            <v>E</v>
          </cell>
          <cell r="B195" t="str">
            <v>1</v>
          </cell>
          <cell r="C195" t="str">
            <v>4</v>
          </cell>
          <cell r="D195">
            <v>9</v>
          </cell>
          <cell r="E195">
            <v>48</v>
          </cell>
        </row>
        <row r="196">
          <cell r="A196" t="str">
            <v>E</v>
          </cell>
          <cell r="B196" t="str">
            <v>1</v>
          </cell>
          <cell r="C196" t="str">
            <v>4</v>
          </cell>
          <cell r="D196">
            <v>18</v>
          </cell>
          <cell r="E196">
            <v>27</v>
          </cell>
        </row>
        <row r="197">
          <cell r="A197" t="str">
            <v>E</v>
          </cell>
          <cell r="B197" t="str">
            <v>1</v>
          </cell>
          <cell r="C197" t="str">
            <v>4</v>
          </cell>
          <cell r="D197">
            <v>21</v>
          </cell>
          <cell r="E197">
            <v>49</v>
          </cell>
        </row>
        <row r="198">
          <cell r="A198" t="str">
            <v>E</v>
          </cell>
          <cell r="B198" t="str">
            <v>1</v>
          </cell>
          <cell r="C198" t="str">
            <v>4</v>
          </cell>
          <cell r="D198">
            <v>41</v>
          </cell>
          <cell r="E198">
            <v>6</v>
          </cell>
        </row>
        <row r="199">
          <cell r="A199" t="str">
            <v>E</v>
          </cell>
          <cell r="B199" t="str">
            <v>1</v>
          </cell>
          <cell r="C199" t="str">
            <v>4</v>
          </cell>
          <cell r="D199">
            <v>50</v>
          </cell>
          <cell r="E199">
            <v>1</v>
          </cell>
        </row>
        <row r="200">
          <cell r="A200" t="str">
            <v>E</v>
          </cell>
          <cell r="B200" t="str">
            <v>1</v>
          </cell>
          <cell r="C200" t="str">
            <v>4</v>
          </cell>
          <cell r="D200">
            <v>57</v>
          </cell>
          <cell r="E200">
            <v>1</v>
          </cell>
        </row>
        <row r="201">
          <cell r="A201" t="str">
            <v>E</v>
          </cell>
          <cell r="B201" t="str">
            <v>1</v>
          </cell>
          <cell r="C201" t="str">
            <v>5</v>
          </cell>
          <cell r="D201">
            <v>10</v>
          </cell>
          <cell r="E201">
            <v>2</v>
          </cell>
        </row>
        <row r="202">
          <cell r="A202" t="str">
            <v>E</v>
          </cell>
          <cell r="C202" t="str">
            <v>6</v>
          </cell>
          <cell r="D202">
            <v>15</v>
          </cell>
          <cell r="E202">
            <v>1</v>
          </cell>
        </row>
        <row r="203">
          <cell r="A203" t="str">
            <v>E</v>
          </cell>
          <cell r="B203" t="str">
            <v>1</v>
          </cell>
          <cell r="D203">
            <v>0</v>
          </cell>
          <cell r="E203">
            <v>5</v>
          </cell>
        </row>
        <row r="204">
          <cell r="A204" t="str">
            <v>E</v>
          </cell>
          <cell r="B204" t="str">
            <v>1</v>
          </cell>
          <cell r="D204">
            <v>6</v>
          </cell>
          <cell r="E204">
            <v>63</v>
          </cell>
        </row>
        <row r="205">
          <cell r="A205" t="str">
            <v>E</v>
          </cell>
          <cell r="B205" t="str">
            <v>1</v>
          </cell>
          <cell r="D205">
            <v>13</v>
          </cell>
          <cell r="E205">
            <v>963</v>
          </cell>
        </row>
        <row r="206">
          <cell r="A206" t="str">
            <v>E</v>
          </cell>
          <cell r="B206" t="str">
            <v>1</v>
          </cell>
          <cell r="D206">
            <v>23</v>
          </cell>
          <cell r="E206">
            <v>233</v>
          </cell>
        </row>
        <row r="207">
          <cell r="A207" t="str">
            <v>E</v>
          </cell>
          <cell r="B207" t="str">
            <v>1</v>
          </cell>
          <cell r="D207">
            <v>26</v>
          </cell>
          <cell r="E207">
            <v>99</v>
          </cell>
        </row>
        <row r="208">
          <cell r="A208" t="str">
            <v>E</v>
          </cell>
          <cell r="B208" t="str">
            <v>1</v>
          </cell>
          <cell r="D208">
            <v>32</v>
          </cell>
          <cell r="E208">
            <v>40</v>
          </cell>
        </row>
        <row r="209">
          <cell r="A209" t="str">
            <v>E</v>
          </cell>
          <cell r="B209" t="str">
            <v>1</v>
          </cell>
          <cell r="D209">
            <v>42</v>
          </cell>
          <cell r="E209">
            <v>4</v>
          </cell>
        </row>
        <row r="210">
          <cell r="A210" t="str">
            <v>E</v>
          </cell>
          <cell r="B210" t="str">
            <v>1</v>
          </cell>
          <cell r="C210" t="str">
            <v>4</v>
          </cell>
          <cell r="D210">
            <v>47</v>
          </cell>
          <cell r="E210">
            <v>3</v>
          </cell>
        </row>
        <row r="211">
          <cell r="A211" t="str">
            <v>E</v>
          </cell>
          <cell r="B211" t="str">
            <v>1</v>
          </cell>
          <cell r="C211" t="str">
            <v>4</v>
          </cell>
          <cell r="D211">
            <v>51</v>
          </cell>
          <cell r="E211">
            <v>3</v>
          </cell>
        </row>
        <row r="212">
          <cell r="A212" t="str">
            <v>E</v>
          </cell>
          <cell r="B212" t="str">
            <v>1</v>
          </cell>
          <cell r="C212" t="str">
            <v>4</v>
          </cell>
          <cell r="D212">
            <v>18</v>
          </cell>
          <cell r="E212">
            <v>1</v>
          </cell>
        </row>
      </sheetData>
      <sheetData sheetId="10" refreshError="1">
        <row r="1">
          <cell r="A1" t="str">
            <v>移動機利用月数</v>
          </cell>
          <cell r="B1" t="str">
            <v>機変数の合計</v>
          </cell>
        </row>
        <row r="2">
          <cell r="A2">
            <v>0</v>
          </cell>
          <cell r="B2">
            <v>97</v>
          </cell>
        </row>
        <row r="3">
          <cell r="A3">
            <v>1</v>
          </cell>
          <cell r="B3">
            <v>733</v>
          </cell>
        </row>
        <row r="4">
          <cell r="A4">
            <v>2</v>
          </cell>
          <cell r="B4">
            <v>404</v>
          </cell>
        </row>
        <row r="5">
          <cell r="A5">
            <v>3</v>
          </cell>
          <cell r="B5">
            <v>404</v>
          </cell>
        </row>
        <row r="6">
          <cell r="A6">
            <v>4</v>
          </cell>
          <cell r="B6">
            <v>425</v>
          </cell>
        </row>
        <row r="7">
          <cell r="A7">
            <v>5</v>
          </cell>
          <cell r="B7">
            <v>334</v>
          </cell>
        </row>
        <row r="8">
          <cell r="A8">
            <v>6</v>
          </cell>
          <cell r="B8">
            <v>352</v>
          </cell>
        </row>
        <row r="9">
          <cell r="A9">
            <v>7</v>
          </cell>
          <cell r="B9">
            <v>1643</v>
          </cell>
        </row>
        <row r="10">
          <cell r="A10">
            <v>8</v>
          </cell>
          <cell r="B10">
            <v>1884</v>
          </cell>
        </row>
        <row r="11">
          <cell r="A11">
            <v>9</v>
          </cell>
          <cell r="B11">
            <v>1996</v>
          </cell>
        </row>
        <row r="12">
          <cell r="A12">
            <v>10</v>
          </cell>
          <cell r="B12">
            <v>2446</v>
          </cell>
        </row>
        <row r="13">
          <cell r="A13">
            <v>11</v>
          </cell>
          <cell r="B13">
            <v>3691</v>
          </cell>
        </row>
        <row r="14">
          <cell r="A14">
            <v>12</v>
          </cell>
          <cell r="B14">
            <v>3484</v>
          </cell>
        </row>
        <row r="15">
          <cell r="A15">
            <v>13</v>
          </cell>
          <cell r="B15">
            <v>6078</v>
          </cell>
        </row>
        <row r="16">
          <cell r="A16">
            <v>14</v>
          </cell>
          <cell r="B16">
            <v>5695</v>
          </cell>
        </row>
        <row r="17">
          <cell r="A17">
            <v>15</v>
          </cell>
          <cell r="B17">
            <v>5196</v>
          </cell>
        </row>
        <row r="18">
          <cell r="A18">
            <v>16</v>
          </cell>
          <cell r="B18">
            <v>4649</v>
          </cell>
        </row>
        <row r="19">
          <cell r="A19">
            <v>17</v>
          </cell>
          <cell r="B19">
            <v>4829</v>
          </cell>
        </row>
        <row r="20">
          <cell r="A20">
            <v>18</v>
          </cell>
          <cell r="B20">
            <v>3959</v>
          </cell>
        </row>
        <row r="21">
          <cell r="A21">
            <v>19</v>
          </cell>
          <cell r="B21">
            <v>5009</v>
          </cell>
        </row>
        <row r="22">
          <cell r="A22">
            <v>20</v>
          </cell>
          <cell r="B22">
            <v>4787</v>
          </cell>
        </row>
        <row r="23">
          <cell r="A23">
            <v>21</v>
          </cell>
          <cell r="B23">
            <v>4510</v>
          </cell>
        </row>
        <row r="24">
          <cell r="A24">
            <v>22</v>
          </cell>
          <cell r="B24">
            <v>4515</v>
          </cell>
        </row>
        <row r="25">
          <cell r="A25">
            <v>23</v>
          </cell>
          <cell r="B25">
            <v>3957</v>
          </cell>
        </row>
        <row r="26">
          <cell r="A26">
            <v>24</v>
          </cell>
          <cell r="B26">
            <v>2604</v>
          </cell>
        </row>
        <row r="27">
          <cell r="A27">
            <v>25</v>
          </cell>
          <cell r="B27">
            <v>4741</v>
          </cell>
        </row>
        <row r="28">
          <cell r="A28">
            <v>26</v>
          </cell>
          <cell r="B28">
            <v>4173</v>
          </cell>
        </row>
        <row r="29">
          <cell r="A29">
            <v>27</v>
          </cell>
          <cell r="B29">
            <v>2850</v>
          </cell>
        </row>
        <row r="30">
          <cell r="A30">
            <v>28</v>
          </cell>
          <cell r="B30">
            <v>2467</v>
          </cell>
        </row>
        <row r="31">
          <cell r="A31">
            <v>29</v>
          </cell>
          <cell r="B31">
            <v>2524</v>
          </cell>
        </row>
        <row r="32">
          <cell r="A32">
            <v>30</v>
          </cell>
          <cell r="B32">
            <v>2519</v>
          </cell>
        </row>
        <row r="33">
          <cell r="A33">
            <v>31</v>
          </cell>
          <cell r="B33">
            <v>2302</v>
          </cell>
        </row>
        <row r="34">
          <cell r="A34">
            <v>32</v>
          </cell>
          <cell r="B34">
            <v>2258</v>
          </cell>
        </row>
        <row r="35">
          <cell r="A35">
            <v>33</v>
          </cell>
          <cell r="B35">
            <v>1975</v>
          </cell>
        </row>
        <row r="36">
          <cell r="A36">
            <v>34</v>
          </cell>
          <cell r="B36">
            <v>1753</v>
          </cell>
        </row>
        <row r="37">
          <cell r="A37">
            <v>35</v>
          </cell>
          <cell r="B37">
            <v>1723</v>
          </cell>
        </row>
        <row r="38">
          <cell r="A38">
            <v>36</v>
          </cell>
          <cell r="B38">
            <v>1312</v>
          </cell>
        </row>
        <row r="39">
          <cell r="A39">
            <v>37</v>
          </cell>
          <cell r="B39">
            <v>1318</v>
          </cell>
        </row>
        <row r="40">
          <cell r="A40">
            <v>38</v>
          </cell>
          <cell r="B40">
            <v>1000</v>
          </cell>
        </row>
        <row r="41">
          <cell r="A41">
            <v>39</v>
          </cell>
          <cell r="B41">
            <v>868</v>
          </cell>
        </row>
        <row r="42">
          <cell r="A42">
            <v>40</v>
          </cell>
          <cell r="B42">
            <v>502</v>
          </cell>
        </row>
        <row r="43">
          <cell r="A43">
            <v>41</v>
          </cell>
          <cell r="B43">
            <v>436</v>
          </cell>
        </row>
        <row r="44">
          <cell r="A44">
            <v>42</v>
          </cell>
          <cell r="B44">
            <v>405</v>
          </cell>
        </row>
        <row r="45">
          <cell r="A45">
            <v>43</v>
          </cell>
          <cell r="B45">
            <v>391</v>
          </cell>
        </row>
        <row r="46">
          <cell r="A46">
            <v>44</v>
          </cell>
          <cell r="B46">
            <v>294</v>
          </cell>
        </row>
        <row r="47">
          <cell r="A47">
            <v>45</v>
          </cell>
          <cell r="B47">
            <v>351</v>
          </cell>
        </row>
        <row r="48">
          <cell r="A48">
            <v>46</v>
          </cell>
          <cell r="B48">
            <v>239</v>
          </cell>
        </row>
        <row r="49">
          <cell r="A49">
            <v>47</v>
          </cell>
          <cell r="B49">
            <v>319</v>
          </cell>
        </row>
        <row r="50">
          <cell r="A50">
            <v>48</v>
          </cell>
          <cell r="B50">
            <v>296</v>
          </cell>
        </row>
        <row r="51">
          <cell r="A51">
            <v>49</v>
          </cell>
          <cell r="B51">
            <v>230</v>
          </cell>
        </row>
        <row r="52">
          <cell r="A52">
            <v>50</v>
          </cell>
          <cell r="B52">
            <v>154</v>
          </cell>
        </row>
        <row r="53">
          <cell r="A53">
            <v>51</v>
          </cell>
          <cell r="B53">
            <v>148</v>
          </cell>
        </row>
        <row r="54">
          <cell r="A54">
            <v>52</v>
          </cell>
          <cell r="B54">
            <v>117</v>
          </cell>
        </row>
        <row r="55">
          <cell r="A55">
            <v>53</v>
          </cell>
          <cell r="B55">
            <v>91</v>
          </cell>
        </row>
        <row r="56">
          <cell r="A56">
            <v>54</v>
          </cell>
          <cell r="B56">
            <v>79</v>
          </cell>
        </row>
        <row r="57">
          <cell r="A57">
            <v>55</v>
          </cell>
          <cell r="B57">
            <v>81</v>
          </cell>
        </row>
        <row r="58">
          <cell r="A58">
            <v>56</v>
          </cell>
          <cell r="B58">
            <v>74</v>
          </cell>
        </row>
        <row r="59">
          <cell r="A59">
            <v>57</v>
          </cell>
          <cell r="B59">
            <v>48</v>
          </cell>
        </row>
        <row r="60">
          <cell r="A60">
            <v>58</v>
          </cell>
          <cell r="B60">
            <v>43</v>
          </cell>
        </row>
        <row r="61">
          <cell r="A61">
            <v>59</v>
          </cell>
          <cell r="B61">
            <v>27</v>
          </cell>
        </row>
        <row r="62">
          <cell r="A62">
            <v>60</v>
          </cell>
          <cell r="B62">
            <v>4</v>
          </cell>
        </row>
        <row r="63">
          <cell r="A63">
            <v>61</v>
          </cell>
          <cell r="B63">
            <v>2</v>
          </cell>
        </row>
        <row r="64">
          <cell r="A64">
            <v>62</v>
          </cell>
          <cell r="B64">
            <v>2</v>
          </cell>
        </row>
        <row r="65">
          <cell r="A65">
            <v>63</v>
          </cell>
          <cell r="B65">
            <v>1</v>
          </cell>
        </row>
        <row r="66">
          <cell r="A66">
            <v>64</v>
          </cell>
          <cell r="B66">
            <v>2</v>
          </cell>
        </row>
        <row r="67">
          <cell r="A67">
            <v>65</v>
          </cell>
          <cell r="B67">
            <v>2</v>
          </cell>
        </row>
      </sheetData>
      <sheetData sheetId="11" refreshError="1">
        <row r="1">
          <cell r="A1" t="str">
            <v>移動機利用月数</v>
          </cell>
          <cell r="B1" t="str">
            <v>機変数の合計</v>
          </cell>
        </row>
        <row r="2">
          <cell r="A2">
            <v>0</v>
          </cell>
          <cell r="B2">
            <v>102</v>
          </cell>
        </row>
        <row r="3">
          <cell r="A3">
            <v>1</v>
          </cell>
          <cell r="B3">
            <v>783</v>
          </cell>
        </row>
        <row r="4">
          <cell r="A4">
            <v>2</v>
          </cell>
          <cell r="B4">
            <v>503</v>
          </cell>
        </row>
        <row r="5">
          <cell r="A5">
            <v>3</v>
          </cell>
          <cell r="B5">
            <v>488</v>
          </cell>
        </row>
        <row r="6">
          <cell r="A6">
            <v>4</v>
          </cell>
          <cell r="B6">
            <v>517</v>
          </cell>
        </row>
        <row r="7">
          <cell r="A7">
            <v>5</v>
          </cell>
          <cell r="B7">
            <v>390</v>
          </cell>
        </row>
        <row r="8">
          <cell r="A8">
            <v>6</v>
          </cell>
          <cell r="B8">
            <v>430</v>
          </cell>
        </row>
        <row r="9">
          <cell r="A9">
            <v>7</v>
          </cell>
          <cell r="B9">
            <v>2393</v>
          </cell>
        </row>
        <row r="10">
          <cell r="A10">
            <v>8</v>
          </cell>
          <cell r="B10">
            <v>2830</v>
          </cell>
        </row>
        <row r="11">
          <cell r="A11">
            <v>9</v>
          </cell>
          <cell r="B11">
            <v>2851</v>
          </cell>
        </row>
        <row r="12">
          <cell r="A12">
            <v>10</v>
          </cell>
          <cell r="B12">
            <v>3416</v>
          </cell>
        </row>
        <row r="13">
          <cell r="A13">
            <v>11</v>
          </cell>
          <cell r="B13">
            <v>5093</v>
          </cell>
        </row>
        <row r="14">
          <cell r="A14">
            <v>12</v>
          </cell>
          <cell r="B14">
            <v>4613</v>
          </cell>
        </row>
        <row r="15">
          <cell r="A15">
            <v>13</v>
          </cell>
          <cell r="B15">
            <v>7168</v>
          </cell>
        </row>
        <row r="16">
          <cell r="A16">
            <v>14</v>
          </cell>
          <cell r="B16">
            <v>6646</v>
          </cell>
        </row>
        <row r="17">
          <cell r="A17">
            <v>15</v>
          </cell>
          <cell r="B17">
            <v>5821</v>
          </cell>
        </row>
        <row r="18">
          <cell r="A18">
            <v>16</v>
          </cell>
          <cell r="B18">
            <v>5230</v>
          </cell>
        </row>
        <row r="19">
          <cell r="A19">
            <v>17</v>
          </cell>
          <cell r="B19">
            <v>5409</v>
          </cell>
        </row>
        <row r="20">
          <cell r="A20">
            <v>18</v>
          </cell>
          <cell r="B20">
            <v>4254</v>
          </cell>
        </row>
        <row r="21">
          <cell r="A21">
            <v>19</v>
          </cell>
          <cell r="B21">
            <v>5398</v>
          </cell>
        </row>
        <row r="22">
          <cell r="A22">
            <v>20</v>
          </cell>
          <cell r="B22">
            <v>5198</v>
          </cell>
        </row>
        <row r="23">
          <cell r="A23">
            <v>21</v>
          </cell>
          <cell r="B23">
            <v>4886</v>
          </cell>
        </row>
        <row r="24">
          <cell r="A24">
            <v>22</v>
          </cell>
          <cell r="B24">
            <v>4861</v>
          </cell>
        </row>
        <row r="25">
          <cell r="A25">
            <v>23</v>
          </cell>
          <cell r="B25">
            <v>4264</v>
          </cell>
        </row>
        <row r="26">
          <cell r="A26">
            <v>24</v>
          </cell>
          <cell r="B26">
            <v>2721</v>
          </cell>
        </row>
        <row r="27">
          <cell r="A27">
            <v>25</v>
          </cell>
          <cell r="B27">
            <v>4901</v>
          </cell>
        </row>
        <row r="28">
          <cell r="A28">
            <v>26</v>
          </cell>
          <cell r="B28">
            <v>4331</v>
          </cell>
        </row>
        <row r="29">
          <cell r="A29">
            <v>27</v>
          </cell>
          <cell r="B29">
            <v>2932</v>
          </cell>
        </row>
        <row r="30">
          <cell r="A30">
            <v>28</v>
          </cell>
          <cell r="B30">
            <v>2543</v>
          </cell>
        </row>
        <row r="31">
          <cell r="A31">
            <v>29</v>
          </cell>
          <cell r="B31">
            <v>2592</v>
          </cell>
        </row>
        <row r="32">
          <cell r="A32">
            <v>30</v>
          </cell>
          <cell r="B32">
            <v>2598</v>
          </cell>
        </row>
        <row r="33">
          <cell r="A33">
            <v>31</v>
          </cell>
          <cell r="B33">
            <v>2359</v>
          </cell>
        </row>
        <row r="34">
          <cell r="A34">
            <v>32</v>
          </cell>
          <cell r="B34">
            <v>2323</v>
          </cell>
        </row>
        <row r="35">
          <cell r="A35">
            <v>33</v>
          </cell>
          <cell r="B35">
            <v>2031</v>
          </cell>
        </row>
        <row r="36">
          <cell r="A36">
            <v>34</v>
          </cell>
          <cell r="B36">
            <v>1809</v>
          </cell>
        </row>
        <row r="37">
          <cell r="A37">
            <v>35</v>
          </cell>
          <cell r="B37">
            <v>1781</v>
          </cell>
        </row>
        <row r="38">
          <cell r="A38">
            <v>36</v>
          </cell>
          <cell r="B38">
            <v>1354</v>
          </cell>
        </row>
        <row r="39">
          <cell r="A39">
            <v>37</v>
          </cell>
          <cell r="B39">
            <v>1365</v>
          </cell>
        </row>
        <row r="40">
          <cell r="A40">
            <v>38</v>
          </cell>
          <cell r="B40">
            <v>1024</v>
          </cell>
        </row>
        <row r="41">
          <cell r="A41">
            <v>39</v>
          </cell>
          <cell r="B41">
            <v>885</v>
          </cell>
        </row>
        <row r="42">
          <cell r="A42">
            <v>40</v>
          </cell>
          <cell r="B42">
            <v>508</v>
          </cell>
        </row>
        <row r="43">
          <cell r="A43">
            <v>41</v>
          </cell>
          <cell r="B43">
            <v>453</v>
          </cell>
        </row>
        <row r="44">
          <cell r="A44">
            <v>42</v>
          </cell>
          <cell r="B44">
            <v>417</v>
          </cell>
        </row>
        <row r="45">
          <cell r="A45">
            <v>43</v>
          </cell>
          <cell r="B45">
            <v>403</v>
          </cell>
        </row>
        <row r="46">
          <cell r="A46">
            <v>44</v>
          </cell>
          <cell r="B46">
            <v>307</v>
          </cell>
        </row>
        <row r="47">
          <cell r="A47">
            <v>45</v>
          </cell>
          <cell r="B47">
            <v>358</v>
          </cell>
        </row>
        <row r="48">
          <cell r="A48">
            <v>46</v>
          </cell>
          <cell r="B48">
            <v>245</v>
          </cell>
        </row>
        <row r="49">
          <cell r="A49">
            <v>47</v>
          </cell>
          <cell r="B49">
            <v>324</v>
          </cell>
        </row>
        <row r="50">
          <cell r="A50">
            <v>48</v>
          </cell>
          <cell r="B50">
            <v>305</v>
          </cell>
        </row>
        <row r="51">
          <cell r="A51">
            <v>49</v>
          </cell>
          <cell r="B51">
            <v>238</v>
          </cell>
        </row>
        <row r="52">
          <cell r="A52">
            <v>50</v>
          </cell>
          <cell r="B52">
            <v>162</v>
          </cell>
        </row>
        <row r="53">
          <cell r="A53">
            <v>51</v>
          </cell>
          <cell r="B53">
            <v>154</v>
          </cell>
        </row>
        <row r="54">
          <cell r="A54">
            <v>52</v>
          </cell>
          <cell r="B54">
            <v>119</v>
          </cell>
        </row>
        <row r="55">
          <cell r="A55">
            <v>53</v>
          </cell>
          <cell r="B55">
            <v>94</v>
          </cell>
        </row>
        <row r="56">
          <cell r="A56">
            <v>54</v>
          </cell>
          <cell r="B56">
            <v>81</v>
          </cell>
        </row>
        <row r="57">
          <cell r="A57">
            <v>55</v>
          </cell>
          <cell r="B57">
            <v>83</v>
          </cell>
        </row>
        <row r="58">
          <cell r="A58">
            <v>56</v>
          </cell>
          <cell r="B58">
            <v>75</v>
          </cell>
        </row>
        <row r="59">
          <cell r="A59">
            <v>57</v>
          </cell>
          <cell r="B59">
            <v>51</v>
          </cell>
        </row>
        <row r="60">
          <cell r="A60">
            <v>58</v>
          </cell>
          <cell r="B60">
            <v>43</v>
          </cell>
        </row>
        <row r="61">
          <cell r="A61">
            <v>59</v>
          </cell>
          <cell r="B61">
            <v>29</v>
          </cell>
        </row>
        <row r="62">
          <cell r="A62">
            <v>60</v>
          </cell>
          <cell r="B62">
            <v>4</v>
          </cell>
        </row>
        <row r="63">
          <cell r="A63">
            <v>61</v>
          </cell>
          <cell r="B63">
            <v>2</v>
          </cell>
        </row>
        <row r="64">
          <cell r="A64">
            <v>62</v>
          </cell>
          <cell r="B64">
            <v>2</v>
          </cell>
        </row>
        <row r="65">
          <cell r="A65">
            <v>63</v>
          </cell>
          <cell r="B65">
            <v>1</v>
          </cell>
        </row>
        <row r="66">
          <cell r="A66">
            <v>64</v>
          </cell>
          <cell r="B66">
            <v>3</v>
          </cell>
        </row>
        <row r="67">
          <cell r="A67">
            <v>65</v>
          </cell>
          <cell r="B67">
            <v>3</v>
          </cell>
        </row>
      </sheetData>
      <sheetData sheetId="12" refreshError="1">
        <row r="1">
          <cell r="A1" t="str">
            <v>年月</v>
          </cell>
          <cell r="B1" t="str">
            <v>新電話種類</v>
          </cell>
          <cell r="C1" t="str">
            <v>新方式</v>
          </cell>
          <cell r="D1" t="str">
            <v>OP3</v>
          </cell>
          <cell r="E1" t="str">
            <v>OP4</v>
          </cell>
          <cell r="F1" t="str">
            <v>OP5</v>
          </cell>
          <cell r="G1" t="str">
            <v>お客様コードのｶｳﾝﾄの合計</v>
          </cell>
          <cell r="H1" t="str">
            <v>ARPUの合計</v>
          </cell>
          <cell r="I1" t="str">
            <v>音声ARPU</v>
          </cell>
          <cell r="J1" t="str">
            <v>データARPUの合計</v>
          </cell>
          <cell r="K1" t="str">
            <v>データARPU(パケット通信料金)の合計</v>
          </cell>
          <cell r="L1" t="str">
            <v>パケットＯＰ使用料の合計の合計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401_EVDO_auセグメント_機変"/>
      <sheetName val="T0401_EVDO_auセグメント_新規"/>
      <sheetName val="グラフ"/>
      <sheetName val="p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料"/>
      <sheetName val="新規Sin"/>
      <sheetName val="機種変更受付"/>
      <sheetName val="新規_機変"/>
    </sheetNames>
    <sheetDataSet>
      <sheetData sheetId="0"/>
      <sheetData sheetId="1" refreshError="1">
        <row r="1">
          <cell r="A1" t="str">
            <v>年月</v>
          </cell>
          <cell r="B1" t="str">
            <v>型式</v>
          </cell>
          <cell r="C1" t="str">
            <v>新規Sin数の合計の合計</v>
          </cell>
        </row>
        <row r="2">
          <cell r="A2">
            <v>200402</v>
          </cell>
          <cell r="B2" t="str">
            <v>A1304T2</v>
          </cell>
          <cell r="C2">
            <v>70370</v>
          </cell>
        </row>
        <row r="3">
          <cell r="A3">
            <v>200402</v>
          </cell>
          <cell r="B3" t="str">
            <v>A5401CA2</v>
          </cell>
          <cell r="C3">
            <v>52235</v>
          </cell>
        </row>
        <row r="4">
          <cell r="A4">
            <v>200402</v>
          </cell>
          <cell r="B4" t="str">
            <v>A5503SA</v>
          </cell>
          <cell r="C4">
            <v>41186</v>
          </cell>
        </row>
        <row r="5">
          <cell r="A5">
            <v>200402</v>
          </cell>
          <cell r="B5" t="str">
            <v>A1304T</v>
          </cell>
          <cell r="C5">
            <v>38297</v>
          </cell>
        </row>
        <row r="6">
          <cell r="A6">
            <v>200402</v>
          </cell>
          <cell r="B6" t="str">
            <v>A1303SA</v>
          </cell>
          <cell r="C6">
            <v>37045</v>
          </cell>
        </row>
        <row r="7">
          <cell r="A7">
            <v>200402</v>
          </cell>
          <cell r="B7" t="str">
            <v>A5501T</v>
          </cell>
          <cell r="C7">
            <v>33885</v>
          </cell>
        </row>
        <row r="8">
          <cell r="A8">
            <v>200402</v>
          </cell>
          <cell r="B8" t="str">
            <v>A5403CA</v>
          </cell>
          <cell r="C8">
            <v>31416</v>
          </cell>
        </row>
        <row r="9">
          <cell r="A9">
            <v>200402</v>
          </cell>
          <cell r="B9" t="str">
            <v>A1401K</v>
          </cell>
          <cell r="C9">
            <v>28033</v>
          </cell>
        </row>
        <row r="10">
          <cell r="A10">
            <v>200402</v>
          </cell>
          <cell r="B10" t="str">
            <v>W11H</v>
          </cell>
          <cell r="C10">
            <v>21542</v>
          </cell>
        </row>
        <row r="11">
          <cell r="A11">
            <v>200402</v>
          </cell>
          <cell r="B11" t="str">
            <v>W11K</v>
          </cell>
          <cell r="C11">
            <v>20084</v>
          </cell>
        </row>
        <row r="12">
          <cell r="A12">
            <v>200402</v>
          </cell>
          <cell r="B12" t="str">
            <v>A5307ST</v>
          </cell>
          <cell r="C12">
            <v>18996</v>
          </cell>
        </row>
        <row r="13">
          <cell r="A13">
            <v>200402</v>
          </cell>
          <cell r="B13" t="str">
            <v>A5402S</v>
          </cell>
          <cell r="C13">
            <v>12989</v>
          </cell>
        </row>
        <row r="14">
          <cell r="A14">
            <v>200402</v>
          </cell>
          <cell r="B14" t="str">
            <v>A5502K</v>
          </cell>
          <cell r="C14">
            <v>12778</v>
          </cell>
        </row>
        <row r="15">
          <cell r="A15">
            <v>200402</v>
          </cell>
          <cell r="B15" t="str">
            <v>A5404S</v>
          </cell>
          <cell r="C15">
            <v>10032</v>
          </cell>
        </row>
        <row r="16">
          <cell r="A16">
            <v>200402</v>
          </cell>
          <cell r="B16" t="str">
            <v>A5401CA</v>
          </cell>
          <cell r="C16">
            <v>6481</v>
          </cell>
        </row>
        <row r="17">
          <cell r="A17">
            <v>200402</v>
          </cell>
          <cell r="B17" t="str">
            <v>A5306ST</v>
          </cell>
          <cell r="C17">
            <v>4035</v>
          </cell>
        </row>
        <row r="18">
          <cell r="A18">
            <v>200402</v>
          </cell>
          <cell r="B18" t="str">
            <v>A5305K</v>
          </cell>
          <cell r="C18">
            <v>1757</v>
          </cell>
        </row>
        <row r="19">
          <cell r="A19">
            <v>200402</v>
          </cell>
          <cell r="B19" t="str">
            <v>A5303H2</v>
          </cell>
          <cell r="C19">
            <v>938</v>
          </cell>
        </row>
        <row r="20">
          <cell r="A20">
            <v>200402</v>
          </cell>
          <cell r="B20" t="str">
            <v>A1301S</v>
          </cell>
          <cell r="C20">
            <v>742</v>
          </cell>
        </row>
        <row r="21">
          <cell r="A21">
            <v>200402</v>
          </cell>
          <cell r="B21" t="str">
            <v>W01K</v>
          </cell>
          <cell r="C21">
            <v>728</v>
          </cell>
        </row>
        <row r="22">
          <cell r="A22">
            <v>200402</v>
          </cell>
          <cell r="B22" t="str">
            <v>A1302SA</v>
          </cell>
          <cell r="C22">
            <v>636</v>
          </cell>
        </row>
        <row r="23">
          <cell r="A23">
            <v>200402</v>
          </cell>
          <cell r="B23" t="str">
            <v>A5304T</v>
          </cell>
          <cell r="C23">
            <v>630</v>
          </cell>
        </row>
        <row r="24">
          <cell r="A24">
            <v>200402</v>
          </cell>
          <cell r="B24" t="str">
            <v>A5303H</v>
          </cell>
          <cell r="C24">
            <v>410</v>
          </cell>
        </row>
        <row r="25">
          <cell r="A25">
            <v>200402</v>
          </cell>
          <cell r="B25" t="str">
            <v>A5302CA</v>
          </cell>
          <cell r="C25">
            <v>320</v>
          </cell>
        </row>
        <row r="26">
          <cell r="A26">
            <v>200402</v>
          </cell>
          <cell r="B26" t="str">
            <v>C311CA</v>
          </cell>
          <cell r="C26">
            <v>238</v>
          </cell>
        </row>
        <row r="27">
          <cell r="A27">
            <v>200402</v>
          </cell>
          <cell r="B27" t="str">
            <v>A1101S</v>
          </cell>
          <cell r="C27">
            <v>209</v>
          </cell>
        </row>
        <row r="28">
          <cell r="A28">
            <v>200402</v>
          </cell>
          <cell r="B28" t="str">
            <v>A1013K</v>
          </cell>
          <cell r="C28">
            <v>201</v>
          </cell>
        </row>
        <row r="29">
          <cell r="A29">
            <v>200402</v>
          </cell>
          <cell r="B29" t="str">
            <v>A1402S</v>
          </cell>
          <cell r="C29">
            <v>176</v>
          </cell>
        </row>
        <row r="30">
          <cell r="A30">
            <v>200402</v>
          </cell>
          <cell r="B30" t="str">
            <v>C1001SA</v>
          </cell>
          <cell r="C30">
            <v>120</v>
          </cell>
        </row>
        <row r="31">
          <cell r="A31">
            <v>200402</v>
          </cell>
          <cell r="B31" t="str">
            <v>A1012K2</v>
          </cell>
          <cell r="C31">
            <v>108</v>
          </cell>
        </row>
        <row r="32">
          <cell r="A32">
            <v>200402</v>
          </cell>
          <cell r="B32" t="str">
            <v>A5301T</v>
          </cell>
          <cell r="C32">
            <v>103</v>
          </cell>
        </row>
        <row r="33">
          <cell r="A33">
            <v>200402</v>
          </cell>
          <cell r="B33" t="str">
            <v>A3015SA</v>
          </cell>
          <cell r="C33">
            <v>93</v>
          </cell>
        </row>
        <row r="34">
          <cell r="A34">
            <v>200402</v>
          </cell>
          <cell r="B34" t="str">
            <v>A3014S</v>
          </cell>
          <cell r="C34">
            <v>87</v>
          </cell>
        </row>
        <row r="35">
          <cell r="A35">
            <v>200402</v>
          </cell>
          <cell r="B35" t="str">
            <v>A3012CA</v>
          </cell>
          <cell r="C35">
            <v>79</v>
          </cell>
        </row>
        <row r="36">
          <cell r="A36">
            <v>200402</v>
          </cell>
          <cell r="B36" t="str">
            <v>C413S</v>
          </cell>
          <cell r="C36">
            <v>51</v>
          </cell>
        </row>
        <row r="37">
          <cell r="A37">
            <v>200402</v>
          </cell>
          <cell r="B37" t="str">
            <v>A1014ST</v>
          </cell>
          <cell r="C37">
            <v>46</v>
          </cell>
        </row>
        <row r="38">
          <cell r="A38">
            <v>200402</v>
          </cell>
          <cell r="B38" t="str">
            <v>C3001H</v>
          </cell>
          <cell r="C38">
            <v>37</v>
          </cell>
        </row>
        <row r="39">
          <cell r="A39">
            <v>200402</v>
          </cell>
          <cell r="B39" t="str">
            <v>C1002S</v>
          </cell>
          <cell r="C39">
            <v>28</v>
          </cell>
        </row>
        <row r="40">
          <cell r="A40">
            <v>200402</v>
          </cell>
          <cell r="B40" t="str">
            <v>A3013T</v>
          </cell>
          <cell r="C40">
            <v>26</v>
          </cell>
        </row>
        <row r="41">
          <cell r="A41">
            <v>200402</v>
          </cell>
          <cell r="B41" t="str">
            <v>C452CA</v>
          </cell>
          <cell r="C41">
            <v>23</v>
          </cell>
        </row>
        <row r="42">
          <cell r="A42">
            <v>200402</v>
          </cell>
          <cell r="B42" t="str">
            <v>C5001T</v>
          </cell>
          <cell r="C42">
            <v>23</v>
          </cell>
        </row>
        <row r="43">
          <cell r="A43">
            <v>200402</v>
          </cell>
          <cell r="B43" t="str">
            <v>C100M</v>
          </cell>
          <cell r="C43">
            <v>20</v>
          </cell>
        </row>
        <row r="44">
          <cell r="A44">
            <v>200402</v>
          </cell>
          <cell r="B44" t="str">
            <v>C409CA</v>
          </cell>
          <cell r="C44">
            <v>20</v>
          </cell>
        </row>
        <row r="45">
          <cell r="A45">
            <v>200402</v>
          </cell>
          <cell r="B45" t="str">
            <v>C415T</v>
          </cell>
          <cell r="C45">
            <v>20</v>
          </cell>
        </row>
        <row r="46">
          <cell r="A46">
            <v>200402</v>
          </cell>
          <cell r="B46" t="str">
            <v>A1011ST</v>
          </cell>
          <cell r="C46">
            <v>19</v>
          </cell>
        </row>
        <row r="47">
          <cell r="A47">
            <v>200402</v>
          </cell>
          <cell r="B47" t="str">
            <v>A1012K</v>
          </cell>
          <cell r="C47">
            <v>19</v>
          </cell>
        </row>
        <row r="48">
          <cell r="A48">
            <v>200402</v>
          </cell>
          <cell r="B48" t="str">
            <v>C451H</v>
          </cell>
          <cell r="C48">
            <v>18</v>
          </cell>
        </row>
        <row r="49">
          <cell r="A49">
            <v>200402</v>
          </cell>
          <cell r="B49" t="str">
            <v>C3002K</v>
          </cell>
          <cell r="C49">
            <v>17</v>
          </cell>
        </row>
        <row r="50">
          <cell r="A50">
            <v>200402</v>
          </cell>
          <cell r="B50" t="str">
            <v>C3003P</v>
          </cell>
          <cell r="C50">
            <v>17</v>
          </cell>
        </row>
        <row r="51">
          <cell r="A51">
            <v>200402</v>
          </cell>
          <cell r="B51" t="str">
            <v>C414K</v>
          </cell>
          <cell r="C51">
            <v>14</v>
          </cell>
        </row>
        <row r="52">
          <cell r="A52">
            <v>200402</v>
          </cell>
          <cell r="B52" t="str">
            <v>C401SA</v>
          </cell>
          <cell r="C52">
            <v>12</v>
          </cell>
        </row>
        <row r="53">
          <cell r="A53">
            <v>200402</v>
          </cell>
          <cell r="B53">
            <v>0</v>
          </cell>
          <cell r="C53">
            <v>10</v>
          </cell>
        </row>
        <row r="54">
          <cell r="A54">
            <v>200402</v>
          </cell>
          <cell r="B54" t="str">
            <v>C315SK</v>
          </cell>
          <cell r="C54">
            <v>10</v>
          </cell>
        </row>
        <row r="55">
          <cell r="A55">
            <v>200402</v>
          </cell>
          <cell r="B55" t="str">
            <v>A3011SA</v>
          </cell>
          <cell r="C55">
            <v>9</v>
          </cell>
        </row>
        <row r="56">
          <cell r="A56">
            <v>200402</v>
          </cell>
          <cell r="B56" t="str">
            <v>C407H</v>
          </cell>
          <cell r="C56">
            <v>9</v>
          </cell>
        </row>
        <row r="57">
          <cell r="A57">
            <v>200402</v>
          </cell>
          <cell r="B57" t="str">
            <v>C404S</v>
          </cell>
          <cell r="C57">
            <v>8</v>
          </cell>
        </row>
        <row r="58">
          <cell r="A58">
            <v>200402</v>
          </cell>
          <cell r="B58" t="str">
            <v>C410T</v>
          </cell>
          <cell r="C58">
            <v>8</v>
          </cell>
        </row>
        <row r="59">
          <cell r="A59">
            <v>200402</v>
          </cell>
          <cell r="B59" t="str">
            <v>C411ST</v>
          </cell>
          <cell r="C59">
            <v>7</v>
          </cell>
        </row>
        <row r="60">
          <cell r="A60">
            <v>200402</v>
          </cell>
          <cell r="B60" t="str">
            <v>C412SA</v>
          </cell>
          <cell r="C60">
            <v>6</v>
          </cell>
        </row>
        <row r="61">
          <cell r="A61">
            <v>200402</v>
          </cell>
          <cell r="B61" t="str">
            <v>C101S</v>
          </cell>
          <cell r="C61">
            <v>4</v>
          </cell>
        </row>
        <row r="62">
          <cell r="A62">
            <v>200402</v>
          </cell>
          <cell r="B62" t="str">
            <v>C313K</v>
          </cell>
          <cell r="C62">
            <v>4</v>
          </cell>
        </row>
        <row r="63">
          <cell r="A63">
            <v>200402</v>
          </cell>
          <cell r="B63" t="str">
            <v>C414K2</v>
          </cell>
          <cell r="C63">
            <v>4</v>
          </cell>
        </row>
        <row r="64">
          <cell r="A64">
            <v>200402</v>
          </cell>
          <cell r="B64" t="str">
            <v>C408P</v>
          </cell>
          <cell r="C64">
            <v>4</v>
          </cell>
        </row>
        <row r="65">
          <cell r="A65">
            <v>200402</v>
          </cell>
          <cell r="B65" t="str">
            <v>C405SA</v>
          </cell>
          <cell r="C65">
            <v>3</v>
          </cell>
        </row>
        <row r="66">
          <cell r="A66">
            <v>200402</v>
          </cell>
          <cell r="B66" t="str">
            <v>C310T</v>
          </cell>
          <cell r="C66">
            <v>3</v>
          </cell>
        </row>
        <row r="67">
          <cell r="A67">
            <v>200402</v>
          </cell>
          <cell r="B67" t="str">
            <v>C406S</v>
          </cell>
          <cell r="C67">
            <v>2</v>
          </cell>
        </row>
        <row r="68">
          <cell r="A68">
            <v>200402</v>
          </cell>
          <cell r="B68" t="str">
            <v>C305S</v>
          </cell>
          <cell r="C68">
            <v>2</v>
          </cell>
        </row>
        <row r="69">
          <cell r="A69">
            <v>200402</v>
          </cell>
          <cell r="B69" t="str">
            <v>C304SA</v>
          </cell>
          <cell r="C69">
            <v>2</v>
          </cell>
        </row>
        <row r="70">
          <cell r="A70">
            <v>200402</v>
          </cell>
          <cell r="B70" t="str">
            <v>C303CA</v>
          </cell>
          <cell r="C70">
            <v>2</v>
          </cell>
        </row>
        <row r="71">
          <cell r="A71">
            <v>200402</v>
          </cell>
          <cell r="B71" t="str">
            <v>C301T</v>
          </cell>
          <cell r="C71">
            <v>2</v>
          </cell>
        </row>
        <row r="72">
          <cell r="A72">
            <v>200402</v>
          </cell>
          <cell r="B72" t="str">
            <v>C106ST</v>
          </cell>
          <cell r="C72">
            <v>1</v>
          </cell>
        </row>
        <row r="73">
          <cell r="A73">
            <v>200402</v>
          </cell>
          <cell r="B73" t="str">
            <v>C105P</v>
          </cell>
          <cell r="C73">
            <v>1</v>
          </cell>
        </row>
        <row r="74">
          <cell r="A74">
            <v>200402</v>
          </cell>
          <cell r="B74" t="str">
            <v>C402DE</v>
          </cell>
          <cell r="C74">
            <v>1</v>
          </cell>
        </row>
        <row r="75">
          <cell r="A75">
            <v>200402</v>
          </cell>
          <cell r="B75" t="str">
            <v>C308P</v>
          </cell>
          <cell r="C75">
            <v>1</v>
          </cell>
        </row>
        <row r="76">
          <cell r="A76">
            <v>200402</v>
          </cell>
          <cell r="B76" t="str">
            <v>C307K</v>
          </cell>
          <cell r="C76">
            <v>1</v>
          </cell>
        </row>
        <row r="77">
          <cell r="A77">
            <v>200402</v>
          </cell>
          <cell r="B77" t="str">
            <v>C111SA</v>
          </cell>
          <cell r="C77">
            <v>1</v>
          </cell>
        </row>
        <row r="78">
          <cell r="A78">
            <v>200402</v>
          </cell>
          <cell r="B78" t="str">
            <v>C309H</v>
          </cell>
          <cell r="C78">
            <v>1</v>
          </cell>
        </row>
        <row r="79">
          <cell r="A79">
            <v>200402</v>
          </cell>
          <cell r="B79" t="str">
            <v>C107K</v>
          </cell>
          <cell r="C79">
            <v>1</v>
          </cell>
        </row>
      </sheetData>
      <sheetData sheetId="2" refreshError="1">
        <row r="1">
          <cell r="A1" t="str">
            <v>年月</v>
          </cell>
          <cell r="B1" t="str">
            <v>型式</v>
          </cell>
          <cell r="C1" t="str">
            <v>機種変更受付（あんしん除く）の合計</v>
          </cell>
        </row>
        <row r="2">
          <cell r="A2">
            <v>200402</v>
          </cell>
          <cell r="B2" t="str">
            <v>A1304T2</v>
          </cell>
          <cell r="C2">
            <v>39683</v>
          </cell>
        </row>
        <row r="3">
          <cell r="A3">
            <v>200402</v>
          </cell>
          <cell r="B3" t="str">
            <v>A5401CA2</v>
          </cell>
          <cell r="C3">
            <v>43798</v>
          </cell>
        </row>
        <row r="4">
          <cell r="A4">
            <v>200402</v>
          </cell>
          <cell r="B4" t="str">
            <v>A5503SA</v>
          </cell>
          <cell r="C4">
            <v>44138</v>
          </cell>
        </row>
        <row r="5">
          <cell r="A5">
            <v>200402</v>
          </cell>
          <cell r="B5" t="str">
            <v>A1304T</v>
          </cell>
          <cell r="C5">
            <v>14355</v>
          </cell>
        </row>
        <row r="6">
          <cell r="A6">
            <v>200402</v>
          </cell>
          <cell r="B6" t="str">
            <v>A1303SA</v>
          </cell>
          <cell r="C6">
            <v>53192</v>
          </cell>
        </row>
        <row r="7">
          <cell r="A7">
            <v>200402</v>
          </cell>
          <cell r="B7" t="str">
            <v>A5501T</v>
          </cell>
          <cell r="C7">
            <v>24547</v>
          </cell>
        </row>
        <row r="8">
          <cell r="A8">
            <v>200402</v>
          </cell>
          <cell r="B8" t="str">
            <v>A5403CA</v>
          </cell>
          <cell r="C8">
            <v>36899</v>
          </cell>
        </row>
        <row r="9">
          <cell r="A9">
            <v>200402</v>
          </cell>
          <cell r="B9" t="str">
            <v>A1401K</v>
          </cell>
          <cell r="C9">
            <v>20735</v>
          </cell>
        </row>
        <row r="10">
          <cell r="A10">
            <v>200402</v>
          </cell>
          <cell r="B10" t="str">
            <v>W11H</v>
          </cell>
          <cell r="C10">
            <v>31152</v>
          </cell>
        </row>
        <row r="11">
          <cell r="A11">
            <v>200402</v>
          </cell>
          <cell r="B11" t="str">
            <v>W11K</v>
          </cell>
          <cell r="C11">
            <v>25697</v>
          </cell>
        </row>
        <row r="12">
          <cell r="A12">
            <v>200402</v>
          </cell>
          <cell r="B12" t="str">
            <v>A5307ST</v>
          </cell>
          <cell r="C12">
            <v>14628</v>
          </cell>
        </row>
        <row r="13">
          <cell r="A13">
            <v>200402</v>
          </cell>
          <cell r="B13" t="str">
            <v>A5402S</v>
          </cell>
          <cell r="C13">
            <v>8487</v>
          </cell>
        </row>
        <row r="14">
          <cell r="A14">
            <v>200402</v>
          </cell>
          <cell r="B14" t="str">
            <v>A5502K</v>
          </cell>
          <cell r="C14">
            <v>21840</v>
          </cell>
        </row>
        <row r="15">
          <cell r="A15">
            <v>200402</v>
          </cell>
          <cell r="B15" t="str">
            <v>A5404S</v>
          </cell>
          <cell r="C15">
            <v>14568</v>
          </cell>
        </row>
        <row r="16">
          <cell r="A16">
            <v>200402</v>
          </cell>
          <cell r="B16" t="str">
            <v>A5401CA</v>
          </cell>
          <cell r="C16">
            <v>5730</v>
          </cell>
        </row>
        <row r="17">
          <cell r="A17">
            <v>200402</v>
          </cell>
          <cell r="B17" t="str">
            <v>A5306ST</v>
          </cell>
          <cell r="C17">
            <v>2139</v>
          </cell>
        </row>
        <row r="18">
          <cell r="A18">
            <v>200402</v>
          </cell>
          <cell r="B18" t="str">
            <v>A5305K</v>
          </cell>
          <cell r="C18">
            <v>1466</v>
          </cell>
        </row>
        <row r="19">
          <cell r="A19">
            <v>200402</v>
          </cell>
          <cell r="B19" t="str">
            <v>A5303H2</v>
          </cell>
          <cell r="C19">
            <v>688</v>
          </cell>
        </row>
        <row r="20">
          <cell r="A20">
            <v>200402</v>
          </cell>
          <cell r="B20" t="str">
            <v>A1301S</v>
          </cell>
          <cell r="C20">
            <v>995</v>
          </cell>
        </row>
        <row r="21">
          <cell r="A21">
            <v>200402</v>
          </cell>
          <cell r="B21" t="str">
            <v>W01K</v>
          </cell>
          <cell r="C21">
            <v>44</v>
          </cell>
        </row>
        <row r="22">
          <cell r="A22">
            <v>200402</v>
          </cell>
          <cell r="B22" t="str">
            <v>A1302SA</v>
          </cell>
          <cell r="C22">
            <v>797</v>
          </cell>
        </row>
        <row r="23">
          <cell r="A23">
            <v>200402</v>
          </cell>
          <cell r="B23" t="str">
            <v>A5304T</v>
          </cell>
          <cell r="C23">
            <v>986</v>
          </cell>
        </row>
        <row r="24">
          <cell r="A24">
            <v>200402</v>
          </cell>
          <cell r="B24" t="str">
            <v>A5303H</v>
          </cell>
          <cell r="C24">
            <v>910</v>
          </cell>
        </row>
        <row r="25">
          <cell r="A25">
            <v>200402</v>
          </cell>
          <cell r="B25" t="str">
            <v>A5302CA</v>
          </cell>
          <cell r="C25">
            <v>1076</v>
          </cell>
        </row>
        <row r="26">
          <cell r="A26">
            <v>200402</v>
          </cell>
          <cell r="B26" t="str">
            <v>C311CA</v>
          </cell>
          <cell r="C26">
            <v>5</v>
          </cell>
        </row>
        <row r="27">
          <cell r="A27">
            <v>200402</v>
          </cell>
          <cell r="B27" t="str">
            <v>A1101S</v>
          </cell>
          <cell r="C27">
            <v>449</v>
          </cell>
        </row>
        <row r="28">
          <cell r="A28">
            <v>200402</v>
          </cell>
          <cell r="B28" t="str">
            <v>A1013K</v>
          </cell>
          <cell r="C28">
            <v>1150</v>
          </cell>
        </row>
        <row r="29">
          <cell r="A29">
            <v>200402</v>
          </cell>
          <cell r="B29" t="str">
            <v>A1402S</v>
          </cell>
          <cell r="C29">
            <v>341</v>
          </cell>
        </row>
        <row r="30">
          <cell r="A30">
            <v>200402</v>
          </cell>
          <cell r="B30" t="str">
            <v>C1001SA</v>
          </cell>
          <cell r="C30">
            <v>228</v>
          </cell>
        </row>
        <row r="31">
          <cell r="A31">
            <v>200402</v>
          </cell>
          <cell r="B31" t="str">
            <v>A1012K2</v>
          </cell>
          <cell r="C31">
            <v>215</v>
          </cell>
        </row>
        <row r="32">
          <cell r="A32">
            <v>200402</v>
          </cell>
          <cell r="B32" t="str">
            <v>A5301T</v>
          </cell>
          <cell r="C32">
            <v>403</v>
          </cell>
        </row>
        <row r="33">
          <cell r="A33">
            <v>200402</v>
          </cell>
          <cell r="B33" t="str">
            <v>A3015SA</v>
          </cell>
          <cell r="C33">
            <v>671</v>
          </cell>
        </row>
        <row r="34">
          <cell r="A34">
            <v>200402</v>
          </cell>
          <cell r="B34" t="str">
            <v>A3014S</v>
          </cell>
          <cell r="C34">
            <v>297</v>
          </cell>
        </row>
        <row r="35">
          <cell r="A35">
            <v>200402</v>
          </cell>
          <cell r="B35" t="str">
            <v>A3012CA</v>
          </cell>
          <cell r="C35">
            <v>609</v>
          </cell>
        </row>
        <row r="36">
          <cell r="A36">
            <v>200402</v>
          </cell>
          <cell r="B36" t="str">
            <v>C413S</v>
          </cell>
          <cell r="C36">
            <v>61</v>
          </cell>
        </row>
        <row r="37">
          <cell r="A37">
            <v>200402</v>
          </cell>
          <cell r="B37" t="str">
            <v>A1014ST</v>
          </cell>
          <cell r="C37">
            <v>155</v>
          </cell>
        </row>
        <row r="38">
          <cell r="A38">
            <v>200402</v>
          </cell>
          <cell r="B38" t="str">
            <v>C3001H</v>
          </cell>
          <cell r="C38">
            <v>174</v>
          </cell>
        </row>
        <row r="39">
          <cell r="A39">
            <v>200402</v>
          </cell>
          <cell r="B39" t="str">
            <v>C1002S</v>
          </cell>
          <cell r="C39">
            <v>154</v>
          </cell>
        </row>
        <row r="40">
          <cell r="A40">
            <v>200402</v>
          </cell>
          <cell r="B40" t="str">
            <v>A3013T</v>
          </cell>
          <cell r="C40">
            <v>126</v>
          </cell>
        </row>
        <row r="41">
          <cell r="A41">
            <v>200402</v>
          </cell>
          <cell r="B41" t="str">
            <v>C452CA</v>
          </cell>
          <cell r="C41">
            <v>122</v>
          </cell>
        </row>
        <row r="42">
          <cell r="A42">
            <v>200402</v>
          </cell>
          <cell r="B42" t="str">
            <v>C5001T</v>
          </cell>
          <cell r="C42">
            <v>104</v>
          </cell>
        </row>
        <row r="43">
          <cell r="A43">
            <v>200402</v>
          </cell>
          <cell r="B43" t="str">
            <v>C100M</v>
          </cell>
          <cell r="C43">
            <v>27</v>
          </cell>
        </row>
        <row r="44">
          <cell r="A44">
            <v>200402</v>
          </cell>
          <cell r="B44" t="str">
            <v>C409CA</v>
          </cell>
          <cell r="C44">
            <v>121</v>
          </cell>
        </row>
        <row r="45">
          <cell r="A45">
            <v>200402</v>
          </cell>
          <cell r="B45" t="str">
            <v>C415T</v>
          </cell>
          <cell r="C45">
            <v>60</v>
          </cell>
        </row>
        <row r="46">
          <cell r="A46">
            <v>200402</v>
          </cell>
          <cell r="B46" t="str">
            <v>A1011ST</v>
          </cell>
          <cell r="C46">
            <v>38</v>
          </cell>
        </row>
        <row r="47">
          <cell r="A47">
            <v>200402</v>
          </cell>
          <cell r="B47" t="str">
            <v>A1012K</v>
          </cell>
          <cell r="C47">
            <v>142</v>
          </cell>
        </row>
        <row r="48">
          <cell r="A48">
            <v>200402</v>
          </cell>
          <cell r="B48" t="str">
            <v>C451H</v>
          </cell>
          <cell r="C48">
            <v>19</v>
          </cell>
        </row>
        <row r="49">
          <cell r="A49">
            <v>200402</v>
          </cell>
          <cell r="B49" t="str">
            <v>C3002K</v>
          </cell>
          <cell r="C49">
            <v>92</v>
          </cell>
        </row>
        <row r="50">
          <cell r="A50">
            <v>200402</v>
          </cell>
          <cell r="B50" t="str">
            <v>C3003P</v>
          </cell>
          <cell r="C50">
            <v>67</v>
          </cell>
        </row>
        <row r="51">
          <cell r="A51">
            <v>200402</v>
          </cell>
          <cell r="B51" t="str">
            <v>C414K</v>
          </cell>
          <cell r="C51">
            <v>29</v>
          </cell>
        </row>
        <row r="52">
          <cell r="A52">
            <v>200402</v>
          </cell>
          <cell r="B52" t="str">
            <v>C401SA</v>
          </cell>
          <cell r="C52">
            <v>53</v>
          </cell>
        </row>
        <row r="53">
          <cell r="A53">
            <v>200402</v>
          </cell>
          <cell r="B53">
            <v>0</v>
          </cell>
          <cell r="C53">
            <v>18</v>
          </cell>
        </row>
        <row r="54">
          <cell r="A54">
            <v>200402</v>
          </cell>
          <cell r="B54" t="str">
            <v>C315SK</v>
          </cell>
          <cell r="C54">
            <v>3</v>
          </cell>
        </row>
        <row r="55">
          <cell r="A55">
            <v>200402</v>
          </cell>
          <cell r="B55" t="str">
            <v>A3011SA</v>
          </cell>
          <cell r="C55">
            <v>78</v>
          </cell>
        </row>
        <row r="56">
          <cell r="A56">
            <v>200402</v>
          </cell>
          <cell r="B56" t="str">
            <v>C407H</v>
          </cell>
          <cell r="C56">
            <v>17</v>
          </cell>
        </row>
        <row r="57">
          <cell r="A57">
            <v>200402</v>
          </cell>
          <cell r="B57" t="str">
            <v>C404S</v>
          </cell>
          <cell r="C57">
            <v>39</v>
          </cell>
        </row>
        <row r="58">
          <cell r="A58">
            <v>200402</v>
          </cell>
          <cell r="B58" t="str">
            <v>C410T</v>
          </cell>
          <cell r="C58">
            <v>7</v>
          </cell>
        </row>
        <row r="59">
          <cell r="A59">
            <v>200402</v>
          </cell>
          <cell r="B59" t="str">
            <v>C411ST</v>
          </cell>
          <cell r="C59">
            <v>23</v>
          </cell>
        </row>
        <row r="60">
          <cell r="A60">
            <v>200402</v>
          </cell>
          <cell r="B60" t="str">
            <v>C412SA</v>
          </cell>
          <cell r="C60">
            <v>20</v>
          </cell>
        </row>
        <row r="61">
          <cell r="A61">
            <v>200402</v>
          </cell>
          <cell r="B61" t="str">
            <v>C101S</v>
          </cell>
          <cell r="C61">
            <v>1</v>
          </cell>
        </row>
        <row r="62">
          <cell r="A62">
            <v>200402</v>
          </cell>
          <cell r="B62" t="str">
            <v>C313K</v>
          </cell>
          <cell r="C62">
            <v>3</v>
          </cell>
        </row>
        <row r="63">
          <cell r="A63">
            <v>200402</v>
          </cell>
          <cell r="B63" t="str">
            <v>C414K2</v>
          </cell>
          <cell r="C63">
            <v>16</v>
          </cell>
        </row>
        <row r="64">
          <cell r="A64">
            <v>200402</v>
          </cell>
          <cell r="B64" t="str">
            <v>C408P</v>
          </cell>
          <cell r="C64">
            <v>23</v>
          </cell>
        </row>
        <row r="65">
          <cell r="A65">
            <v>200402</v>
          </cell>
          <cell r="B65" t="str">
            <v>C405SA</v>
          </cell>
          <cell r="C65">
            <v>20</v>
          </cell>
        </row>
        <row r="66">
          <cell r="A66">
            <v>200402</v>
          </cell>
          <cell r="B66" t="str">
            <v>C310T</v>
          </cell>
          <cell r="C66">
            <v>6</v>
          </cell>
        </row>
        <row r="67">
          <cell r="A67">
            <v>200402</v>
          </cell>
          <cell r="B67" t="str">
            <v>C406S</v>
          </cell>
          <cell r="C67">
            <v>18</v>
          </cell>
        </row>
        <row r="68">
          <cell r="A68">
            <v>200402</v>
          </cell>
          <cell r="B68" t="str">
            <v>C305S</v>
          </cell>
          <cell r="C68">
            <v>4</v>
          </cell>
        </row>
        <row r="69">
          <cell r="A69">
            <v>200402</v>
          </cell>
          <cell r="B69" t="str">
            <v>C304SA</v>
          </cell>
          <cell r="C69">
            <v>8</v>
          </cell>
        </row>
        <row r="70">
          <cell r="A70">
            <v>200402</v>
          </cell>
          <cell r="B70" t="str">
            <v>C303CA</v>
          </cell>
          <cell r="C70">
            <v>10</v>
          </cell>
        </row>
        <row r="71">
          <cell r="A71">
            <v>200402</v>
          </cell>
          <cell r="B71" t="str">
            <v>C301T</v>
          </cell>
          <cell r="C71">
            <v>4</v>
          </cell>
        </row>
        <row r="72">
          <cell r="A72">
            <v>200402</v>
          </cell>
          <cell r="B72" t="str">
            <v>C106ST</v>
          </cell>
          <cell r="C72">
            <v>3</v>
          </cell>
        </row>
        <row r="73">
          <cell r="A73">
            <v>200402</v>
          </cell>
          <cell r="B73" t="str">
            <v>C105P</v>
          </cell>
          <cell r="C73">
            <v>4</v>
          </cell>
        </row>
        <row r="74">
          <cell r="A74">
            <v>200402</v>
          </cell>
          <cell r="B74" t="str">
            <v>C402DE</v>
          </cell>
          <cell r="C74">
            <v>6</v>
          </cell>
        </row>
        <row r="75">
          <cell r="A75">
            <v>200402</v>
          </cell>
          <cell r="B75" t="str">
            <v>C308P</v>
          </cell>
          <cell r="C75">
            <v>5</v>
          </cell>
        </row>
        <row r="76">
          <cell r="A76">
            <v>200402</v>
          </cell>
          <cell r="B76" t="str">
            <v>C307K</v>
          </cell>
          <cell r="C76">
            <v>3</v>
          </cell>
        </row>
        <row r="77">
          <cell r="A77">
            <v>200402</v>
          </cell>
          <cell r="B77" t="str">
            <v>C111SA</v>
          </cell>
          <cell r="C77">
            <v>8</v>
          </cell>
        </row>
        <row r="78">
          <cell r="A78">
            <v>200402</v>
          </cell>
          <cell r="B78" t="str">
            <v>C309H</v>
          </cell>
          <cell r="C78">
            <v>8</v>
          </cell>
        </row>
        <row r="79">
          <cell r="A79">
            <v>200402</v>
          </cell>
          <cell r="B79" t="str">
            <v>C107K</v>
          </cell>
          <cell r="C79">
            <v>1</v>
          </cell>
        </row>
        <row r="80">
          <cell r="A80">
            <v>200401</v>
          </cell>
          <cell r="B80" t="str">
            <v>C103T</v>
          </cell>
          <cell r="C80">
            <v>0</v>
          </cell>
        </row>
        <row r="81">
          <cell r="A81">
            <v>200401</v>
          </cell>
          <cell r="B81" t="str">
            <v>C104SA</v>
          </cell>
          <cell r="C81">
            <v>0</v>
          </cell>
        </row>
        <row r="82">
          <cell r="A82">
            <v>200401</v>
          </cell>
          <cell r="B82" t="str">
            <v>C201H</v>
          </cell>
          <cell r="C82">
            <v>0</v>
          </cell>
        </row>
        <row r="83">
          <cell r="A83">
            <v>200401</v>
          </cell>
          <cell r="B83" t="str">
            <v>C302H</v>
          </cell>
          <cell r="C83">
            <v>0</v>
          </cell>
        </row>
        <row r="84">
          <cell r="A84">
            <v>200401</v>
          </cell>
          <cell r="B84" t="str">
            <v>CD-10P</v>
          </cell>
          <cell r="C84">
            <v>0</v>
          </cell>
        </row>
        <row r="85">
          <cell r="A85">
            <v>200401</v>
          </cell>
          <cell r="B85" t="str">
            <v>C106ST</v>
          </cell>
          <cell r="C85">
            <v>0</v>
          </cell>
        </row>
      </sheetData>
      <sheetData sheetId="3" refreshError="1">
        <row r="1">
          <cell r="A1" t="str">
            <v>年月</v>
          </cell>
          <cell r="B1" t="str">
            <v>型式</v>
          </cell>
          <cell r="C1" t="str">
            <v>新規Sin+機変</v>
          </cell>
        </row>
        <row r="2">
          <cell r="A2">
            <v>200402</v>
          </cell>
          <cell r="B2" t="str">
            <v>A1304T2</v>
          </cell>
          <cell r="C2">
            <v>110053</v>
          </cell>
        </row>
        <row r="3">
          <cell r="A3">
            <v>200402</v>
          </cell>
          <cell r="B3" t="str">
            <v>A5401CA2</v>
          </cell>
          <cell r="C3">
            <v>96033</v>
          </cell>
        </row>
        <row r="4">
          <cell r="A4">
            <v>200402</v>
          </cell>
          <cell r="B4" t="str">
            <v>A5503SA</v>
          </cell>
          <cell r="C4">
            <v>85324</v>
          </cell>
        </row>
        <row r="5">
          <cell r="A5">
            <v>200402</v>
          </cell>
          <cell r="B5" t="str">
            <v>A1304T</v>
          </cell>
          <cell r="C5">
            <v>52652</v>
          </cell>
        </row>
        <row r="6">
          <cell r="A6">
            <v>200402</v>
          </cell>
          <cell r="B6" t="str">
            <v>A1303SA</v>
          </cell>
          <cell r="C6">
            <v>90237</v>
          </cell>
        </row>
        <row r="7">
          <cell r="A7">
            <v>200402</v>
          </cell>
          <cell r="B7" t="str">
            <v>A5501T</v>
          </cell>
          <cell r="C7">
            <v>58432</v>
          </cell>
        </row>
        <row r="8">
          <cell r="A8">
            <v>200402</v>
          </cell>
          <cell r="B8" t="str">
            <v>A5403CA</v>
          </cell>
          <cell r="C8">
            <v>68315</v>
          </cell>
        </row>
        <row r="9">
          <cell r="A9">
            <v>200402</v>
          </cell>
          <cell r="B9" t="str">
            <v>A1401K</v>
          </cell>
          <cell r="C9">
            <v>48768</v>
          </cell>
        </row>
        <row r="10">
          <cell r="A10">
            <v>200402</v>
          </cell>
          <cell r="B10" t="str">
            <v>W11H</v>
          </cell>
          <cell r="C10">
            <v>52694</v>
          </cell>
        </row>
        <row r="11">
          <cell r="A11">
            <v>200402</v>
          </cell>
          <cell r="B11" t="str">
            <v>W11K</v>
          </cell>
          <cell r="C11">
            <v>45781</v>
          </cell>
        </row>
        <row r="12">
          <cell r="A12">
            <v>200402</v>
          </cell>
          <cell r="B12" t="str">
            <v>A5307ST</v>
          </cell>
          <cell r="C12">
            <v>33624</v>
          </cell>
        </row>
        <row r="13">
          <cell r="A13">
            <v>200402</v>
          </cell>
          <cell r="B13" t="str">
            <v>A5402S</v>
          </cell>
          <cell r="C13">
            <v>21476</v>
          </cell>
        </row>
        <row r="14">
          <cell r="A14">
            <v>200402</v>
          </cell>
          <cell r="B14" t="str">
            <v>A5502K</v>
          </cell>
          <cell r="C14">
            <v>34618</v>
          </cell>
        </row>
        <row r="15">
          <cell r="A15">
            <v>200402</v>
          </cell>
          <cell r="B15" t="str">
            <v>A5404S</v>
          </cell>
          <cell r="C15">
            <v>24600</v>
          </cell>
        </row>
        <row r="16">
          <cell r="A16">
            <v>200402</v>
          </cell>
          <cell r="B16" t="str">
            <v>A5401CA</v>
          </cell>
          <cell r="C16">
            <v>12211</v>
          </cell>
        </row>
        <row r="17">
          <cell r="A17">
            <v>200402</v>
          </cell>
          <cell r="B17" t="str">
            <v>A5306ST</v>
          </cell>
          <cell r="C17">
            <v>6174</v>
          </cell>
        </row>
        <row r="18">
          <cell r="A18">
            <v>200402</v>
          </cell>
          <cell r="B18" t="str">
            <v>A5305K</v>
          </cell>
          <cell r="C18">
            <v>3223</v>
          </cell>
        </row>
        <row r="19">
          <cell r="A19">
            <v>200402</v>
          </cell>
          <cell r="B19" t="str">
            <v>A5303H2</v>
          </cell>
          <cell r="C19">
            <v>1626</v>
          </cell>
        </row>
        <row r="20">
          <cell r="A20">
            <v>200402</v>
          </cell>
          <cell r="B20" t="str">
            <v>A1301S</v>
          </cell>
          <cell r="C20">
            <v>1737</v>
          </cell>
        </row>
        <row r="21">
          <cell r="A21">
            <v>200402</v>
          </cell>
          <cell r="B21" t="str">
            <v>W01K</v>
          </cell>
          <cell r="C21">
            <v>772</v>
          </cell>
        </row>
        <row r="22">
          <cell r="A22">
            <v>200402</v>
          </cell>
          <cell r="B22" t="str">
            <v>A1302SA</v>
          </cell>
          <cell r="C22">
            <v>1433</v>
          </cell>
        </row>
        <row r="23">
          <cell r="A23">
            <v>200402</v>
          </cell>
          <cell r="B23" t="str">
            <v>A5304T</v>
          </cell>
          <cell r="C23">
            <v>1616</v>
          </cell>
        </row>
        <row r="24">
          <cell r="A24">
            <v>200402</v>
          </cell>
          <cell r="B24" t="str">
            <v>A5303H</v>
          </cell>
          <cell r="C24">
            <v>1320</v>
          </cell>
        </row>
        <row r="25">
          <cell r="A25">
            <v>200402</v>
          </cell>
          <cell r="B25" t="str">
            <v>A5302CA</v>
          </cell>
          <cell r="C25">
            <v>1396</v>
          </cell>
        </row>
        <row r="26">
          <cell r="A26">
            <v>200402</v>
          </cell>
          <cell r="B26" t="str">
            <v>C311CA</v>
          </cell>
          <cell r="C26">
            <v>243</v>
          </cell>
        </row>
        <row r="27">
          <cell r="A27">
            <v>200402</v>
          </cell>
          <cell r="B27" t="str">
            <v>A1101S</v>
          </cell>
          <cell r="C27">
            <v>658</v>
          </cell>
        </row>
        <row r="28">
          <cell r="A28">
            <v>200402</v>
          </cell>
          <cell r="B28" t="str">
            <v>A1013K</v>
          </cell>
          <cell r="C28">
            <v>1351</v>
          </cell>
        </row>
        <row r="29">
          <cell r="A29">
            <v>200402</v>
          </cell>
          <cell r="B29" t="str">
            <v>A1402S</v>
          </cell>
          <cell r="C29">
            <v>517</v>
          </cell>
        </row>
        <row r="30">
          <cell r="A30">
            <v>200402</v>
          </cell>
          <cell r="B30" t="str">
            <v>C1001SA</v>
          </cell>
          <cell r="C30">
            <v>348</v>
          </cell>
        </row>
        <row r="31">
          <cell r="A31">
            <v>200402</v>
          </cell>
          <cell r="B31" t="str">
            <v>A1012K2</v>
          </cell>
          <cell r="C31">
            <v>323</v>
          </cell>
        </row>
        <row r="32">
          <cell r="A32">
            <v>200402</v>
          </cell>
          <cell r="B32" t="str">
            <v>A5301T</v>
          </cell>
          <cell r="C32">
            <v>506</v>
          </cell>
        </row>
        <row r="33">
          <cell r="A33">
            <v>200402</v>
          </cell>
          <cell r="B33" t="str">
            <v>A3015SA</v>
          </cell>
          <cell r="C33">
            <v>764</v>
          </cell>
        </row>
        <row r="34">
          <cell r="A34">
            <v>200402</v>
          </cell>
          <cell r="B34" t="str">
            <v>A3014S</v>
          </cell>
          <cell r="C34">
            <v>384</v>
          </cell>
        </row>
        <row r="35">
          <cell r="A35">
            <v>200402</v>
          </cell>
          <cell r="B35" t="str">
            <v>A3012CA</v>
          </cell>
          <cell r="C35">
            <v>688</v>
          </cell>
        </row>
        <row r="36">
          <cell r="A36">
            <v>200402</v>
          </cell>
          <cell r="B36" t="str">
            <v>C413S</v>
          </cell>
          <cell r="C36">
            <v>112</v>
          </cell>
        </row>
        <row r="37">
          <cell r="A37">
            <v>200402</v>
          </cell>
          <cell r="B37" t="str">
            <v>A1014ST</v>
          </cell>
          <cell r="C37">
            <v>201</v>
          </cell>
        </row>
        <row r="38">
          <cell r="A38">
            <v>200402</v>
          </cell>
          <cell r="B38" t="str">
            <v>C3001H</v>
          </cell>
          <cell r="C38">
            <v>211</v>
          </cell>
        </row>
        <row r="39">
          <cell r="A39">
            <v>200402</v>
          </cell>
          <cell r="B39" t="str">
            <v>C1002S</v>
          </cell>
          <cell r="C39">
            <v>182</v>
          </cell>
        </row>
        <row r="40">
          <cell r="A40">
            <v>200402</v>
          </cell>
          <cell r="B40" t="str">
            <v>A3013T</v>
          </cell>
          <cell r="C40">
            <v>152</v>
          </cell>
        </row>
        <row r="41">
          <cell r="A41">
            <v>200402</v>
          </cell>
          <cell r="B41" t="str">
            <v>C452CA</v>
          </cell>
          <cell r="C41">
            <v>145</v>
          </cell>
        </row>
        <row r="42">
          <cell r="A42">
            <v>200402</v>
          </cell>
          <cell r="B42" t="str">
            <v>C5001T</v>
          </cell>
          <cell r="C42">
            <v>127</v>
          </cell>
        </row>
        <row r="43">
          <cell r="A43">
            <v>200402</v>
          </cell>
          <cell r="B43" t="str">
            <v>C100M</v>
          </cell>
          <cell r="C43">
            <v>47</v>
          </cell>
        </row>
        <row r="44">
          <cell r="A44">
            <v>200402</v>
          </cell>
          <cell r="B44" t="str">
            <v>C409CA</v>
          </cell>
          <cell r="C44">
            <v>141</v>
          </cell>
        </row>
        <row r="45">
          <cell r="A45">
            <v>200402</v>
          </cell>
          <cell r="B45" t="str">
            <v>C415T</v>
          </cell>
          <cell r="C45">
            <v>80</v>
          </cell>
        </row>
        <row r="46">
          <cell r="A46">
            <v>200402</v>
          </cell>
          <cell r="B46" t="str">
            <v>A1011ST</v>
          </cell>
          <cell r="C46">
            <v>57</v>
          </cell>
        </row>
        <row r="47">
          <cell r="A47">
            <v>200402</v>
          </cell>
          <cell r="B47" t="str">
            <v>A1012K</v>
          </cell>
          <cell r="C47">
            <v>161</v>
          </cell>
        </row>
        <row r="48">
          <cell r="A48">
            <v>200402</v>
          </cell>
          <cell r="B48" t="str">
            <v>C451H</v>
          </cell>
          <cell r="C48">
            <v>37</v>
          </cell>
        </row>
        <row r="49">
          <cell r="A49">
            <v>200402</v>
          </cell>
          <cell r="B49" t="str">
            <v>C3002K</v>
          </cell>
          <cell r="C49">
            <v>109</v>
          </cell>
        </row>
        <row r="50">
          <cell r="A50">
            <v>200402</v>
          </cell>
          <cell r="B50" t="str">
            <v>C3003P</v>
          </cell>
          <cell r="C50">
            <v>84</v>
          </cell>
        </row>
        <row r="51">
          <cell r="A51">
            <v>200402</v>
          </cell>
          <cell r="B51" t="str">
            <v>C414K</v>
          </cell>
          <cell r="C51">
            <v>43</v>
          </cell>
        </row>
        <row r="52">
          <cell r="A52">
            <v>200402</v>
          </cell>
          <cell r="B52" t="str">
            <v>C401SA</v>
          </cell>
          <cell r="C52">
            <v>65</v>
          </cell>
        </row>
        <row r="53">
          <cell r="A53">
            <v>200402</v>
          </cell>
          <cell r="B53">
            <v>0</v>
          </cell>
          <cell r="C53">
            <v>28</v>
          </cell>
        </row>
        <row r="54">
          <cell r="A54">
            <v>200402</v>
          </cell>
          <cell r="B54" t="str">
            <v>C315SK</v>
          </cell>
          <cell r="C54">
            <v>13</v>
          </cell>
        </row>
        <row r="55">
          <cell r="A55">
            <v>200402</v>
          </cell>
          <cell r="B55" t="str">
            <v>A3011SA</v>
          </cell>
          <cell r="C55">
            <v>87</v>
          </cell>
        </row>
        <row r="56">
          <cell r="A56">
            <v>200402</v>
          </cell>
          <cell r="B56" t="str">
            <v>C407H</v>
          </cell>
          <cell r="C56">
            <v>26</v>
          </cell>
        </row>
        <row r="57">
          <cell r="A57">
            <v>200402</v>
          </cell>
          <cell r="B57" t="str">
            <v>C404S</v>
          </cell>
          <cell r="C57">
            <v>47</v>
          </cell>
        </row>
        <row r="58">
          <cell r="A58">
            <v>200402</v>
          </cell>
          <cell r="B58" t="str">
            <v>C410T</v>
          </cell>
          <cell r="C58">
            <v>15</v>
          </cell>
        </row>
        <row r="59">
          <cell r="A59">
            <v>200402</v>
          </cell>
          <cell r="B59" t="str">
            <v>C411ST</v>
          </cell>
          <cell r="C59">
            <v>30</v>
          </cell>
        </row>
        <row r="60">
          <cell r="A60">
            <v>200402</v>
          </cell>
          <cell r="B60" t="str">
            <v>C412SA</v>
          </cell>
          <cell r="C60">
            <v>26</v>
          </cell>
        </row>
        <row r="61">
          <cell r="A61">
            <v>200402</v>
          </cell>
          <cell r="B61" t="str">
            <v>C101S</v>
          </cell>
          <cell r="C61">
            <v>5</v>
          </cell>
        </row>
        <row r="62">
          <cell r="A62">
            <v>200402</v>
          </cell>
          <cell r="B62" t="str">
            <v>C313K</v>
          </cell>
          <cell r="C62">
            <v>7</v>
          </cell>
        </row>
        <row r="63">
          <cell r="A63">
            <v>200402</v>
          </cell>
          <cell r="B63" t="str">
            <v>C414K2</v>
          </cell>
          <cell r="C63">
            <v>20</v>
          </cell>
        </row>
        <row r="64">
          <cell r="A64">
            <v>200402</v>
          </cell>
          <cell r="B64" t="str">
            <v>C408P</v>
          </cell>
          <cell r="C64">
            <v>27</v>
          </cell>
        </row>
        <row r="65">
          <cell r="A65">
            <v>200402</v>
          </cell>
          <cell r="B65" t="str">
            <v>C405SA</v>
          </cell>
          <cell r="C65">
            <v>23</v>
          </cell>
        </row>
        <row r="66">
          <cell r="A66">
            <v>200402</v>
          </cell>
          <cell r="B66" t="str">
            <v>C310T</v>
          </cell>
          <cell r="C66">
            <v>9</v>
          </cell>
        </row>
        <row r="67">
          <cell r="A67">
            <v>200402</v>
          </cell>
          <cell r="B67" t="str">
            <v>C406S</v>
          </cell>
          <cell r="C67">
            <v>20</v>
          </cell>
        </row>
        <row r="68">
          <cell r="A68">
            <v>200402</v>
          </cell>
          <cell r="B68" t="str">
            <v>C305S</v>
          </cell>
          <cell r="C68">
            <v>6</v>
          </cell>
        </row>
        <row r="69">
          <cell r="A69">
            <v>200402</v>
          </cell>
          <cell r="B69" t="str">
            <v>C304SA</v>
          </cell>
          <cell r="C69">
            <v>10</v>
          </cell>
        </row>
        <row r="70">
          <cell r="A70">
            <v>200402</v>
          </cell>
          <cell r="B70" t="str">
            <v>C303CA</v>
          </cell>
          <cell r="C70">
            <v>12</v>
          </cell>
        </row>
        <row r="71">
          <cell r="A71">
            <v>200402</v>
          </cell>
          <cell r="B71" t="str">
            <v>C301T</v>
          </cell>
          <cell r="C71">
            <v>6</v>
          </cell>
        </row>
        <row r="72">
          <cell r="A72">
            <v>200402</v>
          </cell>
          <cell r="B72" t="str">
            <v>C106ST</v>
          </cell>
          <cell r="C72">
            <v>4</v>
          </cell>
        </row>
        <row r="73">
          <cell r="A73">
            <v>200402</v>
          </cell>
          <cell r="B73" t="str">
            <v>C105P</v>
          </cell>
          <cell r="C73">
            <v>5</v>
          </cell>
        </row>
        <row r="74">
          <cell r="A74">
            <v>200402</v>
          </cell>
          <cell r="B74" t="str">
            <v>C402DE</v>
          </cell>
          <cell r="C74">
            <v>7</v>
          </cell>
        </row>
        <row r="75">
          <cell r="A75">
            <v>200402</v>
          </cell>
          <cell r="B75" t="str">
            <v>C308P</v>
          </cell>
          <cell r="C75">
            <v>6</v>
          </cell>
        </row>
        <row r="76">
          <cell r="A76">
            <v>200402</v>
          </cell>
          <cell r="B76" t="str">
            <v>C307K</v>
          </cell>
          <cell r="C76">
            <v>4</v>
          </cell>
        </row>
        <row r="77">
          <cell r="A77">
            <v>200402</v>
          </cell>
          <cell r="B77" t="str">
            <v>C111SA</v>
          </cell>
          <cell r="C77">
            <v>9</v>
          </cell>
        </row>
        <row r="78">
          <cell r="A78">
            <v>200402</v>
          </cell>
          <cell r="B78" t="str">
            <v>C309H</v>
          </cell>
          <cell r="C78">
            <v>9</v>
          </cell>
        </row>
        <row r="79">
          <cell r="A79">
            <v>200402</v>
          </cell>
          <cell r="B79" t="str">
            <v>C107K</v>
          </cell>
          <cell r="C79">
            <v>2</v>
          </cell>
        </row>
        <row r="80">
          <cell r="A80">
            <v>200401</v>
          </cell>
        </row>
        <row r="81">
          <cell r="A81">
            <v>200401</v>
          </cell>
        </row>
        <row r="82">
          <cell r="A82">
            <v>200401</v>
          </cell>
        </row>
        <row r="83">
          <cell r="A83">
            <v>200401</v>
          </cell>
        </row>
        <row r="84">
          <cell r="A84">
            <v>200401</v>
          </cell>
        </row>
        <row r="85">
          <cell r="A85">
            <v>200401</v>
          </cell>
        </row>
        <row r="86">
          <cell r="A86">
            <v>200401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書【仙台C】"/>
      <sheetName val="通常配布地区明細"/>
      <sheetName val="特別配布地区明細"/>
      <sheetName val="特別配布地区明細 (2)"/>
      <sheetName val="エリア情報【48A】"/>
      <sheetName val="エリア情報【50A】 (2)"/>
      <sheetName val="差異"/>
      <sheetName val="ブロック集計"/>
      <sheetName val="青葉区"/>
      <sheetName val="宮城野区"/>
      <sheetName val="泉区"/>
      <sheetName val="若林区"/>
      <sheetName val="太白区"/>
      <sheetName val="多賀城市"/>
      <sheetName val="名取市"/>
      <sheetName val="岩沼市 "/>
      <sheetName val="富谷市・大和町"/>
      <sheetName val="利府･七ヶ浜"/>
      <sheetName val="Sheet1"/>
      <sheetName val="エリア情報【50A】"/>
    </sheetNames>
    <sheetDataSet>
      <sheetData sheetId="0"/>
      <sheetData sheetId="1"/>
      <sheetData sheetId="2"/>
      <sheetData sheetId="3"/>
      <sheetData sheetId="4"/>
      <sheetData sheetId="5">
        <row r="1523">
          <cell r="E1523">
            <v>80</v>
          </cell>
        </row>
        <row r="1525">
          <cell r="E1525">
            <v>200</v>
          </cell>
        </row>
        <row r="1526">
          <cell r="E1526">
            <v>250</v>
          </cell>
        </row>
        <row r="1527">
          <cell r="E1527">
            <v>120</v>
          </cell>
        </row>
        <row r="1528">
          <cell r="E1528">
            <v>500</v>
          </cell>
        </row>
        <row r="1531">
          <cell r="E1531">
            <v>70</v>
          </cell>
        </row>
        <row r="1532">
          <cell r="E1532">
            <v>100</v>
          </cell>
        </row>
        <row r="1533">
          <cell r="E1533">
            <v>200</v>
          </cell>
        </row>
        <row r="1534">
          <cell r="E1534">
            <v>120</v>
          </cell>
        </row>
        <row r="1535">
          <cell r="E1535">
            <v>80</v>
          </cell>
        </row>
        <row r="1536">
          <cell r="E1536">
            <v>120</v>
          </cell>
        </row>
        <row r="1538">
          <cell r="E1538">
            <v>150</v>
          </cell>
        </row>
        <row r="1539">
          <cell r="E1539">
            <v>200</v>
          </cell>
        </row>
        <row r="1540">
          <cell r="E1540">
            <v>500</v>
          </cell>
        </row>
        <row r="1541">
          <cell r="E1541">
            <v>250</v>
          </cell>
        </row>
        <row r="1542">
          <cell r="E1542">
            <v>80</v>
          </cell>
        </row>
        <row r="1543">
          <cell r="E1543">
            <v>140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S358"/>
  <sheetViews>
    <sheetView tabSelected="1" zoomScaleNormal="100" workbookViewId="0">
      <selection activeCell="K35" sqref="K35"/>
    </sheetView>
  </sheetViews>
  <sheetFormatPr defaultColWidth="8.875" defaultRowHeight="16.5" customHeight="1"/>
  <cols>
    <col min="1" max="1" width="3.625" style="7" customWidth="1"/>
    <col min="2" max="2" width="17" style="11" customWidth="1"/>
    <col min="3" max="3" width="11.125" style="9" customWidth="1"/>
    <col min="4" max="4" width="9.875" style="10" customWidth="1"/>
    <col min="5" max="7" width="7.625" style="1" customWidth="1"/>
    <col min="8" max="8" width="2" style="1" customWidth="1"/>
    <col min="9" max="9" width="3.625" style="172" customWidth="1"/>
    <col min="10" max="10" width="17" style="11" customWidth="1"/>
    <col min="11" max="11" width="11.375" style="18" customWidth="1"/>
    <col min="12" max="12" width="9.875" style="10" customWidth="1"/>
    <col min="13" max="14" width="8.75" style="1" customWidth="1"/>
    <col min="15" max="15" width="7.625" style="1" customWidth="1"/>
    <col min="16" max="16384" width="8.875" style="1"/>
  </cols>
  <sheetData>
    <row r="1" spans="1:15" s="30" customFormat="1" ht="17.100000000000001" customHeight="1" thickBot="1">
      <c r="A1" s="184"/>
      <c r="B1" s="1077" t="s">
        <v>882</v>
      </c>
      <c r="C1" s="1077"/>
      <c r="D1" s="1077"/>
      <c r="E1" s="1078" t="s">
        <v>883</v>
      </c>
      <c r="F1" s="1079"/>
      <c r="G1" s="185" t="s">
        <v>437</v>
      </c>
      <c r="H1" s="186"/>
      <c r="I1" s="187"/>
      <c r="J1" s="550" t="s">
        <v>438</v>
      </c>
      <c r="K1" s="1078" t="s">
        <v>439</v>
      </c>
      <c r="L1" s="1079"/>
      <c r="M1" s="1078" t="s">
        <v>440</v>
      </c>
      <c r="N1" s="1077"/>
      <c r="O1" s="1079"/>
    </row>
    <row r="2" spans="1:15" s="257" customFormat="1" ht="31.5" customHeight="1" thickTop="1" thickBot="1">
      <c r="A2" s="798"/>
      <c r="B2" s="1080"/>
      <c r="C2" s="1080"/>
      <c r="D2" s="1081"/>
      <c r="E2" s="1082"/>
      <c r="F2" s="1083"/>
      <c r="G2" s="1084"/>
      <c r="H2" s="1085"/>
      <c r="I2" s="1086"/>
      <c r="J2" s="799"/>
      <c r="K2" s="1082"/>
      <c r="L2" s="1083"/>
      <c r="M2" s="1087">
        <f ca="1">SUM(K49,K51,K54,K120,K173,K175,K177,K179,K221,K247,K302,C310)</f>
        <v>0</v>
      </c>
      <c r="N2" s="1088"/>
      <c r="O2" s="1089"/>
    </row>
    <row r="3" spans="1:15" s="11" customFormat="1" ht="60.95" customHeight="1">
      <c r="A3" s="179"/>
      <c r="B3" s="93"/>
      <c r="C3" s="180"/>
      <c r="D3" s="93"/>
      <c r="E3" s="92"/>
      <c r="F3" s="92"/>
      <c r="G3" s="92"/>
      <c r="H3" s="93"/>
      <c r="I3" s="169"/>
      <c r="J3" s="93"/>
      <c r="K3" s="180"/>
      <c r="L3" s="93"/>
      <c r="M3" s="92"/>
      <c r="N3" s="240"/>
      <c r="O3" s="241" t="s">
        <v>1062</v>
      </c>
    </row>
    <row r="4" spans="1:15" s="3" customFormat="1" ht="17.100000000000001" customHeight="1">
      <c r="A4" s="574"/>
      <c r="B4" s="1092" t="s">
        <v>809</v>
      </c>
      <c r="C4" s="1094" t="s">
        <v>298</v>
      </c>
      <c r="D4" s="1096" t="s">
        <v>299</v>
      </c>
      <c r="E4" s="1096"/>
      <c r="F4" s="1096"/>
      <c r="G4" s="1097"/>
      <c r="I4" s="586"/>
      <c r="J4" s="1092" t="s">
        <v>809</v>
      </c>
      <c r="K4" s="1094" t="s">
        <v>298</v>
      </c>
      <c r="L4" s="1096" t="s">
        <v>299</v>
      </c>
      <c r="M4" s="1096"/>
      <c r="N4" s="1096"/>
      <c r="O4" s="1097"/>
    </row>
    <row r="5" spans="1:15" s="13" customFormat="1" ht="17.100000000000001" customHeight="1">
      <c r="A5" s="575"/>
      <c r="B5" s="1093"/>
      <c r="C5" s="1095"/>
      <c r="D5" s="613" t="s">
        <v>300</v>
      </c>
      <c r="E5" s="614" t="s">
        <v>301</v>
      </c>
      <c r="F5" s="615" t="s">
        <v>582</v>
      </c>
      <c r="G5" s="616" t="s">
        <v>727</v>
      </c>
      <c r="H5" s="12"/>
      <c r="I5" s="587"/>
      <c r="J5" s="1093"/>
      <c r="K5" s="1095"/>
      <c r="L5" s="731" t="s">
        <v>300</v>
      </c>
      <c r="M5" s="732" t="s">
        <v>301</v>
      </c>
      <c r="N5" s="732" t="s">
        <v>582</v>
      </c>
      <c r="O5" s="616" t="s">
        <v>727</v>
      </c>
    </row>
    <row r="6" spans="1:15" ht="17.100000000000001" customHeight="1">
      <c r="A6" s="111"/>
      <c r="B6" s="576" t="s">
        <v>289</v>
      </c>
      <c r="C6" s="681" t="str">
        <f t="shared" ref="C6:C11" si="0">IF(A6=1,D6,IF(A6=2,E6,IF(A6=3,F6,IF(A6=4,G6,IF(A6=5,D6-G6,"")))))</f>
        <v/>
      </c>
      <c r="D6" s="49">
        <v>1115</v>
      </c>
      <c r="E6" s="617">
        <v>1100</v>
      </c>
      <c r="F6" s="434">
        <v>0</v>
      </c>
      <c r="G6" s="435">
        <v>15</v>
      </c>
      <c r="I6" s="111"/>
      <c r="J6" s="578" t="s">
        <v>449</v>
      </c>
      <c r="K6" s="681" t="str">
        <f t="shared" ref="K6:K9" si="1">IF(I6=1,L6,IF(I6=2,M6,IF(I6=3,N6,IF(I6=4,O6,IF(I6=5,L6-O6,"")))))</f>
        <v/>
      </c>
      <c r="L6" s="733">
        <v>1830</v>
      </c>
      <c r="M6" s="734">
        <v>1140</v>
      </c>
      <c r="N6" s="735">
        <v>670</v>
      </c>
      <c r="O6" s="736">
        <v>20</v>
      </c>
    </row>
    <row r="7" spans="1:15" ht="17.100000000000001" customHeight="1">
      <c r="A7" s="304"/>
      <c r="B7" s="577" t="s">
        <v>445</v>
      </c>
      <c r="C7" s="682" t="str">
        <f t="shared" si="0"/>
        <v/>
      </c>
      <c r="D7" s="440">
        <v>1435</v>
      </c>
      <c r="E7" s="27">
        <v>1425</v>
      </c>
      <c r="F7" s="432">
        <v>0</v>
      </c>
      <c r="G7" s="436">
        <v>10</v>
      </c>
      <c r="I7" s="306"/>
      <c r="J7" s="577" t="s">
        <v>700</v>
      </c>
      <c r="K7" s="682" t="str">
        <f t="shared" si="1"/>
        <v/>
      </c>
      <c r="L7" s="737">
        <v>1005</v>
      </c>
      <c r="M7" s="738">
        <v>325</v>
      </c>
      <c r="N7" s="739">
        <v>670</v>
      </c>
      <c r="O7" s="740">
        <v>10</v>
      </c>
    </row>
    <row r="8" spans="1:15" ht="17.100000000000001" customHeight="1">
      <c r="A8" s="304"/>
      <c r="B8" s="577" t="s">
        <v>699</v>
      </c>
      <c r="C8" s="682" t="str">
        <f t="shared" si="0"/>
        <v/>
      </c>
      <c r="D8" s="440">
        <v>2330</v>
      </c>
      <c r="E8" s="27">
        <v>2310</v>
      </c>
      <c r="F8" s="432">
        <v>0</v>
      </c>
      <c r="G8" s="436">
        <v>20</v>
      </c>
      <c r="I8" s="306"/>
      <c r="J8" s="577" t="s">
        <v>207</v>
      </c>
      <c r="K8" s="682" t="str">
        <f t="shared" si="1"/>
        <v/>
      </c>
      <c r="L8" s="737">
        <v>1365</v>
      </c>
      <c r="M8" s="738">
        <v>1195</v>
      </c>
      <c r="N8" s="739">
        <v>150</v>
      </c>
      <c r="O8" s="740">
        <v>20</v>
      </c>
    </row>
    <row r="9" spans="1:15" ht="17.100000000000001" customHeight="1" thickBot="1">
      <c r="A9" s="304"/>
      <c r="B9" s="577" t="s">
        <v>310</v>
      </c>
      <c r="C9" s="682" t="str">
        <f t="shared" si="0"/>
        <v/>
      </c>
      <c r="D9" s="440">
        <v>1625</v>
      </c>
      <c r="E9" s="27">
        <v>1525</v>
      </c>
      <c r="F9" s="432">
        <v>60</v>
      </c>
      <c r="G9" s="436">
        <v>40</v>
      </c>
      <c r="I9" s="305"/>
      <c r="J9" s="581" t="s">
        <v>450</v>
      </c>
      <c r="K9" s="685" t="str">
        <f t="shared" si="1"/>
        <v/>
      </c>
      <c r="L9" s="741">
        <v>2170</v>
      </c>
      <c r="M9" s="742">
        <v>1625</v>
      </c>
      <c r="N9" s="743">
        <v>480</v>
      </c>
      <c r="O9" s="744">
        <v>65</v>
      </c>
    </row>
    <row r="10" spans="1:15" ht="17.100000000000001" customHeight="1" thickTop="1">
      <c r="A10" s="304"/>
      <c r="B10" s="577" t="s">
        <v>900</v>
      </c>
      <c r="C10" s="682" t="str">
        <f t="shared" si="0"/>
        <v/>
      </c>
      <c r="D10" s="440">
        <v>2365</v>
      </c>
      <c r="E10" s="27">
        <v>1970</v>
      </c>
      <c r="F10" s="432">
        <v>310</v>
      </c>
      <c r="G10" s="436">
        <v>85</v>
      </c>
      <c r="I10" s="170"/>
      <c r="J10" s="585" t="s">
        <v>116</v>
      </c>
      <c r="K10" s="876">
        <f>SUM(K6:K9)</f>
        <v>0</v>
      </c>
      <c r="L10" s="355">
        <v>6370</v>
      </c>
      <c r="M10" s="357">
        <v>4285</v>
      </c>
      <c r="N10" s="358">
        <v>1970</v>
      </c>
      <c r="O10" s="359">
        <v>115</v>
      </c>
    </row>
    <row r="11" spans="1:15" ht="17.100000000000001" customHeight="1" thickBot="1">
      <c r="A11" s="112"/>
      <c r="B11" s="577" t="s">
        <v>373</v>
      </c>
      <c r="C11" s="682" t="str">
        <f t="shared" si="0"/>
        <v/>
      </c>
      <c r="D11" s="440">
        <v>795</v>
      </c>
      <c r="E11" s="618">
        <v>740</v>
      </c>
      <c r="F11" s="619">
        <v>40</v>
      </c>
      <c r="G11" s="620">
        <v>5</v>
      </c>
      <c r="I11" s="346"/>
      <c r="J11" s="588"/>
      <c r="K11" s="688"/>
      <c r="L11" s="745"/>
      <c r="M11" s="746"/>
      <c r="N11" s="746"/>
      <c r="O11" s="746"/>
    </row>
    <row r="12" spans="1:15" ht="17.100000000000001" customHeight="1" thickTop="1">
      <c r="A12" s="433"/>
      <c r="B12" s="443" t="s">
        <v>120</v>
      </c>
      <c r="C12" s="876">
        <f>SUM(C6:C11)</f>
        <v>0</v>
      </c>
      <c r="D12" s="26">
        <v>9665</v>
      </c>
      <c r="E12" s="437">
        <v>9070</v>
      </c>
      <c r="F12" s="438">
        <v>410</v>
      </c>
      <c r="G12" s="439">
        <v>175</v>
      </c>
      <c r="I12" s="117"/>
      <c r="J12" s="578" t="s">
        <v>1</v>
      </c>
      <c r="K12" s="681" t="str">
        <f t="shared" ref="K12:K15" si="2">IF(I12=1,L12,IF(I12=2,M12,IF(I12=3,N12,IF(I12=4,O12,IF(I12=5,L12-O12,"")))))</f>
        <v/>
      </c>
      <c r="L12" s="733">
        <v>305</v>
      </c>
      <c r="M12" s="734">
        <v>90</v>
      </c>
      <c r="N12" s="735">
        <v>210</v>
      </c>
      <c r="O12" s="736">
        <v>5</v>
      </c>
    </row>
    <row r="13" spans="1:15" ht="17.100000000000001" customHeight="1">
      <c r="A13" s="5"/>
      <c r="B13" s="1"/>
      <c r="C13" s="5"/>
      <c r="D13" s="1"/>
      <c r="I13" s="306"/>
      <c r="J13" s="577" t="s">
        <v>456</v>
      </c>
      <c r="K13" s="682" t="str">
        <f t="shared" si="2"/>
        <v/>
      </c>
      <c r="L13" s="737">
        <v>1060</v>
      </c>
      <c r="M13" s="747">
        <v>220</v>
      </c>
      <c r="N13" s="739">
        <v>810</v>
      </c>
      <c r="O13" s="740">
        <v>30</v>
      </c>
    </row>
    <row r="14" spans="1:15" ht="17.100000000000001" customHeight="1">
      <c r="A14" s="111"/>
      <c r="B14" s="576" t="s">
        <v>447</v>
      </c>
      <c r="C14" s="681" t="str">
        <f>IF(A14=1,D14,IF(A14=2,E14,IF(A14=3,F14,IF(A14=4,G14,IF(A14=5,D14-G14,"")))))</f>
        <v/>
      </c>
      <c r="D14" s="49">
        <v>1600</v>
      </c>
      <c r="E14" s="48">
        <v>1585</v>
      </c>
      <c r="F14" s="434">
        <v>0</v>
      </c>
      <c r="G14" s="435">
        <v>15</v>
      </c>
      <c r="H14" s="3"/>
      <c r="I14" s="306"/>
      <c r="J14" s="577" t="s">
        <v>464</v>
      </c>
      <c r="K14" s="682" t="str">
        <f t="shared" si="2"/>
        <v/>
      </c>
      <c r="L14" s="737">
        <v>2080</v>
      </c>
      <c r="M14" s="738">
        <v>540</v>
      </c>
      <c r="N14" s="739">
        <v>1500</v>
      </c>
      <c r="O14" s="740">
        <v>40</v>
      </c>
    </row>
    <row r="15" spans="1:15" s="3" customFormat="1" ht="17.100000000000001" customHeight="1" thickBot="1">
      <c r="A15" s="304"/>
      <c r="B15" s="577" t="s">
        <v>448</v>
      </c>
      <c r="C15" s="682" t="str">
        <f>IF(A15=1,D15,IF(A15=2,E15,IF(A15=3,F15,IF(A15=4,G15,IF(A15=5,D15-G15,"")))))</f>
        <v/>
      </c>
      <c r="D15" s="440">
        <v>2055</v>
      </c>
      <c r="E15" s="544">
        <v>2020</v>
      </c>
      <c r="F15" s="432">
        <v>0</v>
      </c>
      <c r="G15" s="436">
        <v>35</v>
      </c>
      <c r="I15" s="113"/>
      <c r="J15" s="581" t="s">
        <v>453</v>
      </c>
      <c r="K15" s="689" t="str">
        <f t="shared" si="2"/>
        <v/>
      </c>
      <c r="L15" s="748">
        <v>1295</v>
      </c>
      <c r="M15" s="749">
        <v>1145</v>
      </c>
      <c r="N15" s="749">
        <v>140</v>
      </c>
      <c r="O15" s="750">
        <v>10</v>
      </c>
    </row>
    <row r="16" spans="1:15" s="3" customFormat="1" ht="17.100000000000001" customHeight="1" thickTop="1">
      <c r="A16" s="950"/>
      <c r="B16" s="1040" t="s">
        <v>429</v>
      </c>
      <c r="C16" s="1011" t="str">
        <f>IF(A16=1,D16,IF(A16=2,E16,IF(A16=3,F16,IF(A16=4,G16,IF(A16=5,D16-G16,"")))))</f>
        <v/>
      </c>
      <c r="D16" s="1051">
        <v>3380</v>
      </c>
      <c r="E16" s="1046">
        <v>2725</v>
      </c>
      <c r="F16" s="993">
        <v>600</v>
      </c>
      <c r="G16" s="999">
        <v>55</v>
      </c>
      <c r="H16" s="1"/>
      <c r="I16" s="315"/>
      <c r="J16" s="589" t="s">
        <v>578</v>
      </c>
      <c r="K16" s="876">
        <f>SUM(K12:K15)</f>
        <v>0</v>
      </c>
      <c r="L16" s="355">
        <v>4740</v>
      </c>
      <c r="M16" s="357">
        <v>1995</v>
      </c>
      <c r="N16" s="358">
        <v>2660</v>
      </c>
      <c r="O16" s="359">
        <v>85</v>
      </c>
    </row>
    <row r="17" spans="1:15" ht="17.100000000000001" customHeight="1" thickBot="1">
      <c r="A17" s="1018"/>
      <c r="B17" s="1071"/>
      <c r="C17" s="954"/>
      <c r="D17" s="1076"/>
      <c r="E17" s="1047"/>
      <c r="F17" s="1048"/>
      <c r="G17" s="1098"/>
      <c r="I17" s="347"/>
      <c r="J17" s="582"/>
      <c r="K17" s="686"/>
      <c r="L17" s="751"/>
      <c r="M17" s="752"/>
      <c r="N17" s="752"/>
      <c r="O17" s="752"/>
    </row>
    <row r="18" spans="1:15" ht="17.100000000000001" customHeight="1" thickTop="1">
      <c r="A18" s="433"/>
      <c r="B18" s="443" t="s">
        <v>118</v>
      </c>
      <c r="C18" s="876">
        <f>SUM(C14:C17)</f>
        <v>0</v>
      </c>
      <c r="D18" s="441">
        <f>SUM(D14:D17)</f>
        <v>7035</v>
      </c>
      <c r="E18" s="442">
        <f t="shared" ref="E18:G18" si="3">SUM(E14:E17)</f>
        <v>6330</v>
      </c>
      <c r="F18" s="438">
        <f t="shared" si="3"/>
        <v>600</v>
      </c>
      <c r="G18" s="439">
        <f t="shared" si="3"/>
        <v>105</v>
      </c>
      <c r="I18" s="115"/>
      <c r="J18" s="578" t="s">
        <v>884</v>
      </c>
      <c r="K18" s="681" t="str">
        <f t="shared" ref="K18:K20" si="4">IF(I18=1,L18,IF(I18=2,M18,IF(I18=3,N18,IF(I18=4,O18,IF(I18=5,L18-O18,"")))))</f>
        <v/>
      </c>
      <c r="L18" s="753">
        <v>1765</v>
      </c>
      <c r="M18" s="754">
        <v>1380</v>
      </c>
      <c r="N18" s="735">
        <v>370</v>
      </c>
      <c r="O18" s="736">
        <v>15</v>
      </c>
    </row>
    <row r="19" spans="1:15" ht="17.100000000000001" customHeight="1">
      <c r="A19" s="5"/>
      <c r="B19" s="1"/>
      <c r="C19" s="5"/>
      <c r="D19" s="1"/>
      <c r="I19" s="308"/>
      <c r="J19" s="577" t="s">
        <v>901</v>
      </c>
      <c r="K19" s="682" t="str">
        <f t="shared" si="4"/>
        <v/>
      </c>
      <c r="L19" s="755">
        <v>870</v>
      </c>
      <c r="M19" s="747">
        <v>800</v>
      </c>
      <c r="N19" s="739">
        <v>60</v>
      </c>
      <c r="O19" s="740">
        <v>10</v>
      </c>
    </row>
    <row r="20" spans="1:15" ht="17.100000000000001" customHeight="1" thickBot="1">
      <c r="A20" s="111"/>
      <c r="B20" s="578" t="s">
        <v>451</v>
      </c>
      <c r="C20" s="681" t="str">
        <f>IF(A20=1,D20,IF(A20=2,E20,IF(A20=3,F20,IF(A20=4,G20,IF(A20=5,D20-G20,"")))))</f>
        <v/>
      </c>
      <c r="D20" s="49">
        <v>5820</v>
      </c>
      <c r="E20" s="48">
        <v>2735</v>
      </c>
      <c r="F20" s="434">
        <v>2940</v>
      </c>
      <c r="G20" s="435">
        <v>145</v>
      </c>
      <c r="H20" s="3"/>
      <c r="I20" s="352"/>
      <c r="J20" s="581" t="s">
        <v>885</v>
      </c>
      <c r="K20" s="713" t="str">
        <f t="shared" si="4"/>
        <v/>
      </c>
      <c r="L20" s="356">
        <v>2360</v>
      </c>
      <c r="M20" s="360">
        <v>1255</v>
      </c>
      <c r="N20" s="361">
        <v>1060</v>
      </c>
      <c r="O20" s="362">
        <v>45</v>
      </c>
    </row>
    <row r="21" spans="1:15" s="3" customFormat="1" ht="17.100000000000001" customHeight="1" thickTop="1" thickBot="1">
      <c r="A21" s="304"/>
      <c r="B21" s="566" t="s">
        <v>2</v>
      </c>
      <c r="C21" s="683" t="str">
        <f>IF(A21=1,D21,IF(A21=2,E21,IF(A21=3,F21,IF(A21=4,G21,IF(A21=5,D21-G21,"")))))</f>
        <v/>
      </c>
      <c r="D21" s="555">
        <v>610</v>
      </c>
      <c r="E21" s="621">
        <v>130</v>
      </c>
      <c r="F21" s="622">
        <v>460</v>
      </c>
      <c r="G21" s="623">
        <v>20</v>
      </c>
      <c r="I21" s="170"/>
      <c r="J21" s="585" t="s">
        <v>855</v>
      </c>
      <c r="K21" s="876">
        <f>SUM(K17:K20)</f>
        <v>0</v>
      </c>
      <c r="L21" s="355">
        <v>4995</v>
      </c>
      <c r="M21" s="357">
        <v>3435</v>
      </c>
      <c r="N21" s="358">
        <v>1490</v>
      </c>
      <c r="O21" s="359">
        <v>70</v>
      </c>
    </row>
    <row r="22" spans="1:15" s="3" customFormat="1" ht="17.100000000000001" customHeight="1" thickTop="1">
      <c r="A22" s="433"/>
      <c r="B22" s="579" t="s">
        <v>117</v>
      </c>
      <c r="C22" s="876">
        <f>SUM(C20:C21)</f>
        <v>0</v>
      </c>
      <c r="D22" s="441">
        <v>6430</v>
      </c>
      <c r="E22" s="442">
        <v>2865</v>
      </c>
      <c r="F22" s="438">
        <v>3400</v>
      </c>
      <c r="G22" s="439">
        <v>165</v>
      </c>
      <c r="I22" s="124"/>
      <c r="J22" s="588"/>
      <c r="K22" s="688"/>
      <c r="L22" s="745"/>
      <c r="M22" s="746"/>
      <c r="N22" s="746"/>
      <c r="O22" s="746"/>
    </row>
    <row r="23" spans="1:15" s="3" customFormat="1" ht="17.100000000000001" customHeight="1" thickBot="1">
      <c r="A23" s="348"/>
      <c r="B23" s="449"/>
      <c r="C23" s="684"/>
      <c r="D23" s="624"/>
      <c r="E23" s="625"/>
      <c r="F23" s="625"/>
      <c r="G23" s="625"/>
      <c r="H23" s="1"/>
      <c r="I23" s="118"/>
      <c r="J23" s="590" t="s">
        <v>452</v>
      </c>
      <c r="K23" s="691" t="str">
        <f t="shared" ref="K23" si="5">IF(I23=1,L23,IF(I23=2,M23,IF(I23=3,N23,IF(I23=4,O23,IF(I23=5,L23-O23,"")))))</f>
        <v/>
      </c>
      <c r="L23" s="756">
        <v>1210</v>
      </c>
      <c r="M23" s="757">
        <v>490</v>
      </c>
      <c r="N23" s="758">
        <v>700</v>
      </c>
      <c r="O23" s="759">
        <v>20</v>
      </c>
    </row>
    <row r="24" spans="1:15" ht="17.100000000000001" customHeight="1" thickTop="1">
      <c r="A24" s="111"/>
      <c r="B24" s="578" t="s">
        <v>454</v>
      </c>
      <c r="C24" s="681" t="str">
        <f>IF(A24=1,D24,IF(A24=2,E24,IF(A24=3,F24,IF(A24=4,G24,IF(A24=5,D24-G24,"")))))</f>
        <v/>
      </c>
      <c r="D24" s="626">
        <v>2020</v>
      </c>
      <c r="E24" s="627">
        <v>1670</v>
      </c>
      <c r="F24" s="628">
        <v>320</v>
      </c>
      <c r="G24" s="629">
        <v>30</v>
      </c>
      <c r="I24" s="315"/>
      <c r="J24" s="589" t="s">
        <v>579</v>
      </c>
      <c r="K24" s="876">
        <f>SUM(K23)</f>
        <v>0</v>
      </c>
      <c r="L24" s="355">
        <v>1210</v>
      </c>
      <c r="M24" s="357">
        <v>490</v>
      </c>
      <c r="N24" s="358">
        <v>700</v>
      </c>
      <c r="O24" s="359">
        <v>20</v>
      </c>
    </row>
    <row r="25" spans="1:15" ht="17.100000000000001" customHeight="1">
      <c r="A25" s="306"/>
      <c r="B25" s="577" t="s">
        <v>455</v>
      </c>
      <c r="C25" s="682" t="str">
        <f>IF(A25=1,D25,IF(A25=2,E25,IF(A25=3,F25,IF(A25=4,G25,IF(A25=5,D25-G25,"")))))</f>
        <v/>
      </c>
      <c r="D25" s="630">
        <v>2155</v>
      </c>
      <c r="E25" s="631">
        <v>525</v>
      </c>
      <c r="F25" s="632">
        <v>1590</v>
      </c>
      <c r="G25" s="633">
        <v>40</v>
      </c>
      <c r="I25" s="124"/>
      <c r="J25" s="588"/>
      <c r="K25" s="688"/>
      <c r="L25" s="745"/>
      <c r="M25" s="746"/>
      <c r="N25" s="746"/>
      <c r="O25" s="746"/>
    </row>
    <row r="26" spans="1:15" ht="17.100000000000001" customHeight="1">
      <c r="A26" s="962"/>
      <c r="B26" s="1040" t="s">
        <v>428</v>
      </c>
      <c r="C26" s="1011" t="str">
        <f>IF(A26=1,D26,IF(A26=2,E26,IF(A26=3,F26,IF(A26=4,G26,IF(A26=5,D26-G26,"")))))</f>
        <v/>
      </c>
      <c r="D26" s="1051">
        <v>3160</v>
      </c>
      <c r="E26" s="1053">
        <v>2350</v>
      </c>
      <c r="F26" s="1055">
        <v>710</v>
      </c>
      <c r="G26" s="1063">
        <v>100</v>
      </c>
      <c r="I26" s="111"/>
      <c r="J26" s="578" t="s">
        <v>108</v>
      </c>
      <c r="K26" s="681" t="str">
        <f t="shared" ref="K26:K31" si="6">IF(I26=1,L26,IF(I26=2,M26,IF(I26=3,N26,IF(I26=4,O26,IF(I26=5,L26-O26,"")))))</f>
        <v/>
      </c>
      <c r="L26" s="733">
        <v>460</v>
      </c>
      <c r="M26" s="734">
        <v>405</v>
      </c>
      <c r="N26" s="735">
        <v>50</v>
      </c>
      <c r="O26" s="736">
        <v>5</v>
      </c>
    </row>
    <row r="27" spans="1:15" ht="17.100000000000001" customHeight="1" thickBot="1">
      <c r="A27" s="1030"/>
      <c r="B27" s="1071"/>
      <c r="C27" s="954"/>
      <c r="D27" s="1072">
        <v>0</v>
      </c>
      <c r="E27" s="1073"/>
      <c r="F27" s="1074"/>
      <c r="G27" s="1075"/>
      <c r="H27" s="3"/>
      <c r="I27" s="306"/>
      <c r="J27" s="577" t="s">
        <v>109</v>
      </c>
      <c r="K27" s="682" t="str">
        <f t="shared" si="6"/>
        <v/>
      </c>
      <c r="L27" s="737">
        <v>1300</v>
      </c>
      <c r="M27" s="738">
        <v>805</v>
      </c>
      <c r="N27" s="739">
        <v>480</v>
      </c>
      <c r="O27" s="740">
        <v>15</v>
      </c>
    </row>
    <row r="28" spans="1:15" s="3" customFormat="1" ht="17.100000000000001" customHeight="1" thickTop="1">
      <c r="A28" s="433"/>
      <c r="B28" s="579" t="s">
        <v>115</v>
      </c>
      <c r="C28" s="876">
        <f>SUM(C24:C27)</f>
        <v>0</v>
      </c>
      <c r="D28" s="441">
        <v>7335</v>
      </c>
      <c r="E28" s="442">
        <v>4545</v>
      </c>
      <c r="F28" s="438">
        <v>2620</v>
      </c>
      <c r="G28" s="439">
        <v>170</v>
      </c>
      <c r="I28" s="306"/>
      <c r="J28" s="577" t="s">
        <v>107</v>
      </c>
      <c r="K28" s="682" t="str">
        <f t="shared" si="6"/>
        <v/>
      </c>
      <c r="L28" s="737">
        <v>400</v>
      </c>
      <c r="M28" s="738">
        <v>360</v>
      </c>
      <c r="N28" s="739">
        <v>40</v>
      </c>
      <c r="O28" s="740">
        <v>0</v>
      </c>
    </row>
    <row r="29" spans="1:15" s="3" customFormat="1" ht="17.100000000000001" customHeight="1">
      <c r="A29" s="349"/>
      <c r="B29" s="580"/>
      <c r="C29" s="350"/>
      <c r="D29" s="634"/>
      <c r="E29" s="634"/>
      <c r="F29" s="634"/>
      <c r="G29" s="635"/>
      <c r="H29" s="1"/>
      <c r="I29" s="306"/>
      <c r="J29" s="577" t="s">
        <v>886</v>
      </c>
      <c r="K29" s="682" t="str">
        <f t="shared" si="6"/>
        <v/>
      </c>
      <c r="L29" s="737">
        <v>740</v>
      </c>
      <c r="M29" s="738">
        <v>640</v>
      </c>
      <c r="N29" s="739">
        <v>90</v>
      </c>
      <c r="O29" s="740">
        <v>10</v>
      </c>
    </row>
    <row r="30" spans="1:15" ht="17.100000000000001" customHeight="1">
      <c r="A30" s="111"/>
      <c r="B30" s="578" t="s">
        <v>457</v>
      </c>
      <c r="C30" s="681" t="str">
        <f>IF(A30=1,D30,IF(A30=2,E30,IF(A30=3,F30,IF(A30=4,G30,IF(A30=5,D30-G30,"")))))</f>
        <v/>
      </c>
      <c r="D30" s="626">
        <v>1375</v>
      </c>
      <c r="E30" s="636">
        <v>580</v>
      </c>
      <c r="F30" s="628">
        <v>780</v>
      </c>
      <c r="G30" s="629">
        <v>15</v>
      </c>
      <c r="I30" s="306"/>
      <c r="J30" s="577" t="s">
        <v>110</v>
      </c>
      <c r="K30" s="682" t="str">
        <f t="shared" si="6"/>
        <v/>
      </c>
      <c r="L30" s="737">
        <v>1220</v>
      </c>
      <c r="M30" s="738">
        <v>970</v>
      </c>
      <c r="N30" s="739">
        <v>230</v>
      </c>
      <c r="O30" s="740">
        <v>20</v>
      </c>
    </row>
    <row r="31" spans="1:15" ht="17.100000000000001" customHeight="1" thickBot="1">
      <c r="A31" s="306"/>
      <c r="B31" s="577" t="s">
        <v>459</v>
      </c>
      <c r="C31" s="682" t="str">
        <f>IF(A31=1,D31,IF(A31=2,E31,IF(A31=3,F31,IF(A31=4,G31,IF(A31=5,D31-G31,"")))))</f>
        <v/>
      </c>
      <c r="D31" s="630">
        <v>610</v>
      </c>
      <c r="E31" s="631">
        <v>230</v>
      </c>
      <c r="F31" s="632">
        <v>370</v>
      </c>
      <c r="G31" s="633">
        <v>10</v>
      </c>
      <c r="I31" s="351"/>
      <c r="J31" s="566" t="s">
        <v>5</v>
      </c>
      <c r="K31" s="683" t="str">
        <f t="shared" si="6"/>
        <v/>
      </c>
      <c r="L31" s="741">
        <v>205</v>
      </c>
      <c r="M31" s="760">
        <v>60</v>
      </c>
      <c r="N31" s="743">
        <v>140</v>
      </c>
      <c r="O31" s="744">
        <v>5</v>
      </c>
    </row>
    <row r="32" spans="1:15" ht="17.100000000000001" customHeight="1" thickTop="1">
      <c r="A32" s="962"/>
      <c r="B32" s="1049" t="s">
        <v>697</v>
      </c>
      <c r="C32" s="954" t="str">
        <f>IF(A32=1,D32,IF(A32=2,E32,IF(A32=3,F32,IF(A32=4,G32,IF(A32=5,D32-G32,"")))))</f>
        <v/>
      </c>
      <c r="D32" s="1051">
        <v>360</v>
      </c>
      <c r="E32" s="1053">
        <v>60</v>
      </c>
      <c r="F32" s="1055">
        <v>290</v>
      </c>
      <c r="G32" s="1063">
        <v>10</v>
      </c>
      <c r="I32" s="170"/>
      <c r="J32" s="585" t="s">
        <v>113</v>
      </c>
      <c r="K32" s="876">
        <f>SUM(K26:K31)</f>
        <v>0</v>
      </c>
      <c r="L32" s="355">
        <v>4325</v>
      </c>
      <c r="M32" s="357">
        <v>3240</v>
      </c>
      <c r="N32" s="358">
        <v>1030</v>
      </c>
      <c r="O32" s="359">
        <v>55</v>
      </c>
    </row>
    <row r="33" spans="1:15" ht="17.100000000000001" customHeight="1">
      <c r="A33" s="963"/>
      <c r="B33" s="1050"/>
      <c r="C33" s="955"/>
      <c r="D33" s="1052"/>
      <c r="E33" s="1054"/>
      <c r="F33" s="1056"/>
      <c r="G33" s="1065"/>
      <c r="I33" s="5"/>
      <c r="J33" s="1"/>
      <c r="K33" s="5"/>
      <c r="L33" s="761"/>
      <c r="M33" s="762"/>
      <c r="N33" s="762"/>
      <c r="O33" s="762"/>
    </row>
    <row r="34" spans="1:15" ht="17.100000000000001" customHeight="1">
      <c r="A34" s="567"/>
      <c r="B34" s="1049" t="s">
        <v>12</v>
      </c>
      <c r="C34" s="954" t="str">
        <f>IF(A34=1,D34,IF(A34=2,E34,IF(A34=3,F34,IF(A34=4,G34,IF(A34=5,D34-G34,"")))))</f>
        <v/>
      </c>
      <c r="D34" s="1051">
        <v>505</v>
      </c>
      <c r="E34" s="1053">
        <v>320</v>
      </c>
      <c r="F34" s="1055">
        <v>170</v>
      </c>
      <c r="G34" s="1063">
        <v>15</v>
      </c>
      <c r="I34" s="698"/>
      <c r="J34" s="591" t="s">
        <v>860</v>
      </c>
      <c r="K34" s="714" t="str">
        <f t="shared" ref="K34:K36" si="7">IF(I34=1,L34,IF(I34=2,M34,IF(I34=3,N34,IF(I34=4,O34,IF(I34=5,L34-O34,"")))))</f>
        <v/>
      </c>
      <c r="L34" s="763">
        <v>1050</v>
      </c>
      <c r="M34" s="905">
        <v>890</v>
      </c>
      <c r="N34" s="906">
        <v>140</v>
      </c>
      <c r="O34" s="907">
        <v>20</v>
      </c>
    </row>
    <row r="35" spans="1:15" ht="17.100000000000001" customHeight="1">
      <c r="A35" s="568"/>
      <c r="B35" s="1050"/>
      <c r="C35" s="955"/>
      <c r="D35" s="1052"/>
      <c r="E35" s="1054"/>
      <c r="F35" s="1056"/>
      <c r="G35" s="1065"/>
      <c r="I35" s="699"/>
      <c r="J35" s="592" t="s">
        <v>909</v>
      </c>
      <c r="K35" s="715" t="str">
        <f t="shared" si="7"/>
        <v/>
      </c>
      <c r="L35" s="764">
        <v>2390</v>
      </c>
      <c r="M35" s="747">
        <v>2270</v>
      </c>
      <c r="N35" s="776">
        <v>110</v>
      </c>
      <c r="O35" s="777">
        <v>10</v>
      </c>
    </row>
    <row r="36" spans="1:15" ht="17.100000000000001" customHeight="1" thickBot="1">
      <c r="A36" s="306"/>
      <c r="B36" s="577" t="s">
        <v>460</v>
      </c>
      <c r="C36" s="682" t="str">
        <f>IF(A36=1,D36,IF(A36=2,E36,IF(A36=3,F36,IF(A36=4,G36,IF(A36=5,D36-G36,"")))))</f>
        <v/>
      </c>
      <c r="D36" s="630">
        <v>2080</v>
      </c>
      <c r="E36" s="631">
        <v>1850</v>
      </c>
      <c r="F36" s="632">
        <v>210</v>
      </c>
      <c r="G36" s="633">
        <v>20</v>
      </c>
      <c r="H36" s="3"/>
      <c r="I36" s="700"/>
      <c r="J36" s="593" t="s">
        <v>908</v>
      </c>
      <c r="K36" s="716" t="str">
        <f t="shared" si="7"/>
        <v/>
      </c>
      <c r="L36" s="765">
        <v>2830</v>
      </c>
      <c r="M36" s="908">
        <v>2295</v>
      </c>
      <c r="N36" s="786">
        <v>520</v>
      </c>
      <c r="O36" s="787">
        <v>15</v>
      </c>
    </row>
    <row r="37" spans="1:15" ht="17.100000000000001" customHeight="1" thickTop="1" thickBot="1">
      <c r="A37" s="305"/>
      <c r="B37" s="581" t="s">
        <v>461</v>
      </c>
      <c r="C37" s="685" t="str">
        <f>IF(A37=1,D37,IF(A37=2,E37,IF(A37=3,F37,IF(A37=4,G37,IF(A37=5,D37-G37,"")))))</f>
        <v/>
      </c>
      <c r="D37" s="637">
        <v>3015</v>
      </c>
      <c r="E37" s="58">
        <v>2865</v>
      </c>
      <c r="F37" s="551">
        <v>100</v>
      </c>
      <c r="G37" s="552">
        <v>50</v>
      </c>
      <c r="H37" s="3"/>
      <c r="I37" s="170"/>
      <c r="J37" s="585" t="s">
        <v>856</v>
      </c>
      <c r="K37" s="876">
        <f>SUM(K34:K36)</f>
        <v>0</v>
      </c>
      <c r="L37" s="355">
        <v>3270</v>
      </c>
      <c r="M37" s="357">
        <v>5455</v>
      </c>
      <c r="N37" s="358">
        <v>770</v>
      </c>
      <c r="O37" s="359">
        <v>45</v>
      </c>
    </row>
    <row r="38" spans="1:15" ht="17.100000000000001" customHeight="1" thickTop="1">
      <c r="A38" s="433"/>
      <c r="B38" s="579" t="s">
        <v>114</v>
      </c>
      <c r="C38" s="876">
        <f>SUM(C30:C37)</f>
        <v>0</v>
      </c>
      <c r="D38" s="441">
        <v>7945</v>
      </c>
      <c r="E38" s="442">
        <v>5905</v>
      </c>
      <c r="F38" s="438">
        <v>1920</v>
      </c>
      <c r="G38" s="439">
        <v>120</v>
      </c>
      <c r="H38" s="3"/>
      <c r="I38" s="610"/>
      <c r="J38" s="449"/>
      <c r="K38" s="610"/>
      <c r="L38" s="766"/>
      <c r="M38" s="767"/>
      <c r="N38" s="767"/>
      <c r="O38" s="767"/>
    </row>
    <row r="39" spans="1:15" s="3" customFormat="1" ht="17.100000000000001" customHeight="1">
      <c r="A39" s="347"/>
      <c r="B39" s="582"/>
      <c r="C39" s="686"/>
      <c r="D39" s="624"/>
      <c r="E39" s="625"/>
      <c r="F39" s="625"/>
      <c r="G39" s="625"/>
      <c r="I39" s="904"/>
      <c r="J39" s="576" t="s">
        <v>857</v>
      </c>
      <c r="K39" s="717" t="str">
        <f t="shared" ref="K39:K42" si="8">IF(I39=1,L39,IF(I39=2,M39,IF(I39=3,N39,IF(I39=4,O39,IF(I39=5,L39-O39,"")))))</f>
        <v/>
      </c>
      <c r="L39" s="768">
        <v>1555</v>
      </c>
      <c r="M39" s="769">
        <v>1235</v>
      </c>
      <c r="N39" s="770">
        <v>290</v>
      </c>
      <c r="O39" s="771">
        <v>30</v>
      </c>
    </row>
    <row r="40" spans="1:15" s="3" customFormat="1" ht="17.100000000000001" customHeight="1">
      <c r="A40" s="111"/>
      <c r="B40" s="578" t="s">
        <v>462</v>
      </c>
      <c r="C40" s="681" t="str">
        <f t="shared" ref="C40:C46" si="9">IF(A40=1,D40,IF(A40=2,E40,IF(A40=3,F40,IF(A40=4,G40,IF(A40=5,D40-G40,"")))))</f>
        <v/>
      </c>
      <c r="D40" s="626">
        <v>1225</v>
      </c>
      <c r="E40" s="636">
        <v>235</v>
      </c>
      <c r="F40" s="628">
        <v>940</v>
      </c>
      <c r="G40" s="629">
        <v>50</v>
      </c>
      <c r="H40" s="1"/>
      <c r="I40" s="701"/>
      <c r="J40" s="594" t="s">
        <v>858</v>
      </c>
      <c r="K40" s="718" t="str">
        <f t="shared" si="8"/>
        <v/>
      </c>
      <c r="L40" s="772">
        <v>950</v>
      </c>
      <c r="M40" s="773">
        <v>830</v>
      </c>
      <c r="N40" s="774">
        <v>110</v>
      </c>
      <c r="O40" s="775">
        <v>10</v>
      </c>
    </row>
    <row r="41" spans="1:15" ht="17.100000000000001" customHeight="1">
      <c r="A41" s="306"/>
      <c r="B41" s="577" t="s">
        <v>463</v>
      </c>
      <c r="C41" s="682" t="str">
        <f t="shared" si="9"/>
        <v/>
      </c>
      <c r="D41" s="630">
        <v>1610</v>
      </c>
      <c r="E41" s="631">
        <v>230</v>
      </c>
      <c r="F41" s="632">
        <v>1290</v>
      </c>
      <c r="G41" s="633">
        <v>90</v>
      </c>
      <c r="I41" s="702"/>
      <c r="J41" s="577" t="s">
        <v>106</v>
      </c>
      <c r="K41" s="715" t="str">
        <f t="shared" si="8"/>
        <v/>
      </c>
      <c r="L41" s="764">
        <v>1360</v>
      </c>
      <c r="M41" s="747">
        <v>1255</v>
      </c>
      <c r="N41" s="776">
        <v>100</v>
      </c>
      <c r="O41" s="777">
        <v>5</v>
      </c>
    </row>
    <row r="42" spans="1:15" ht="17.100000000000001" customHeight="1" thickBot="1">
      <c r="A42" s="306"/>
      <c r="B42" s="577" t="s">
        <v>137</v>
      </c>
      <c r="C42" s="682" t="str">
        <f t="shared" si="9"/>
        <v/>
      </c>
      <c r="D42" s="630">
        <v>460</v>
      </c>
      <c r="E42" s="631">
        <v>250</v>
      </c>
      <c r="F42" s="632">
        <v>200</v>
      </c>
      <c r="G42" s="633">
        <v>10</v>
      </c>
      <c r="I42" s="909"/>
      <c r="J42" s="581" t="s">
        <v>1045</v>
      </c>
      <c r="K42" s="719" t="str">
        <f t="shared" si="8"/>
        <v/>
      </c>
      <c r="L42" s="778">
        <v>1165</v>
      </c>
      <c r="M42" s="779">
        <v>1100</v>
      </c>
      <c r="N42" s="780">
        <v>50</v>
      </c>
      <c r="O42" s="781">
        <v>15</v>
      </c>
    </row>
    <row r="43" spans="1:15" ht="17.100000000000001" customHeight="1" thickTop="1">
      <c r="A43" s="306"/>
      <c r="B43" s="577" t="s">
        <v>465</v>
      </c>
      <c r="C43" s="682" t="str">
        <f t="shared" si="9"/>
        <v/>
      </c>
      <c r="D43" s="630">
        <v>1400</v>
      </c>
      <c r="E43" s="638">
        <v>980</v>
      </c>
      <c r="F43" s="632">
        <v>350</v>
      </c>
      <c r="G43" s="633">
        <v>70</v>
      </c>
      <c r="I43" s="170"/>
      <c r="J43" s="585" t="s">
        <v>859</v>
      </c>
      <c r="K43" s="876">
        <f>SUM(K39:K42)</f>
        <v>0</v>
      </c>
      <c r="L43" s="355">
        <v>5030</v>
      </c>
      <c r="M43" s="357">
        <v>4420</v>
      </c>
      <c r="N43" s="358">
        <v>550</v>
      </c>
      <c r="O43" s="359">
        <v>60</v>
      </c>
    </row>
    <row r="44" spans="1:15" ht="17.100000000000001" customHeight="1">
      <c r="A44" s="306"/>
      <c r="B44" s="577" t="s">
        <v>467</v>
      </c>
      <c r="C44" s="682" t="str">
        <f t="shared" si="9"/>
        <v/>
      </c>
      <c r="D44" s="630">
        <v>1840</v>
      </c>
      <c r="E44" s="631">
        <v>1110</v>
      </c>
      <c r="F44" s="632">
        <v>670</v>
      </c>
      <c r="G44" s="633">
        <v>60</v>
      </c>
      <c r="I44" s="5"/>
      <c r="J44" s="595"/>
      <c r="K44" s="5"/>
      <c r="L44" s="761"/>
      <c r="M44" s="762"/>
      <c r="N44" s="762"/>
      <c r="O44" s="762"/>
    </row>
    <row r="45" spans="1:15" ht="17.100000000000001" customHeight="1">
      <c r="A45" s="962"/>
      <c r="B45" s="1049" t="s">
        <v>6</v>
      </c>
      <c r="C45" s="954" t="str">
        <f t="shared" si="9"/>
        <v/>
      </c>
      <c r="D45" s="1066">
        <v>1175</v>
      </c>
      <c r="E45" s="1068">
        <v>550</v>
      </c>
      <c r="F45" s="1055">
        <v>580</v>
      </c>
      <c r="G45" s="1057">
        <v>45</v>
      </c>
      <c r="I45" s="703"/>
      <c r="J45" s="596" t="s">
        <v>878</v>
      </c>
      <c r="K45" s="714" t="str">
        <f t="shared" ref="K45:K46" si="10">IF(I45=1,L45,IF(I45=2,M45,IF(I45=3,N45,IF(I45=4,O45,IF(I45=5,L45-O45,"")))))</f>
        <v/>
      </c>
      <c r="L45" s="782">
        <v>1180</v>
      </c>
      <c r="M45" s="735">
        <v>920</v>
      </c>
      <c r="N45" s="783">
        <v>240</v>
      </c>
      <c r="O45" s="784">
        <v>20</v>
      </c>
    </row>
    <row r="46" spans="1:15" ht="17.100000000000001" customHeight="1" thickBot="1">
      <c r="A46" s="1030"/>
      <c r="B46" s="1059"/>
      <c r="C46" s="996" t="str">
        <f t="shared" si="9"/>
        <v/>
      </c>
      <c r="D46" s="1067"/>
      <c r="E46" s="1069"/>
      <c r="F46" s="1070"/>
      <c r="G46" s="1058"/>
      <c r="I46" s="704"/>
      <c r="J46" s="597" t="s">
        <v>879</v>
      </c>
      <c r="K46" s="716" t="str">
        <f t="shared" si="10"/>
        <v/>
      </c>
      <c r="L46" s="785">
        <v>1340</v>
      </c>
      <c r="M46" s="786">
        <v>975</v>
      </c>
      <c r="N46" s="786">
        <v>350</v>
      </c>
      <c r="O46" s="787">
        <v>15</v>
      </c>
    </row>
    <row r="47" spans="1:15" ht="17.100000000000001" customHeight="1" thickTop="1">
      <c r="A47" s="433"/>
      <c r="B47" s="579" t="s">
        <v>112</v>
      </c>
      <c r="C47" s="876">
        <f>SUM(C40:C46)</f>
        <v>0</v>
      </c>
      <c r="D47" s="441">
        <v>7710</v>
      </c>
      <c r="E47" s="442">
        <v>3355</v>
      </c>
      <c r="F47" s="438">
        <v>4030</v>
      </c>
      <c r="G47" s="439">
        <v>325</v>
      </c>
      <c r="H47" s="3"/>
      <c r="I47" s="364"/>
      <c r="J47" s="598" t="s">
        <v>861</v>
      </c>
      <c r="K47" s="876">
        <f>SUM(K45:K46)</f>
        <v>0</v>
      </c>
      <c r="L47" s="355">
        <v>2520</v>
      </c>
      <c r="M47" s="357">
        <v>1895</v>
      </c>
      <c r="N47" s="358">
        <v>590</v>
      </c>
      <c r="O47" s="359">
        <v>35</v>
      </c>
    </row>
    <row r="48" spans="1:15" s="3" customFormat="1" ht="17.100000000000001" customHeight="1" thickBot="1">
      <c r="A48" s="611"/>
      <c r="B48" s="583"/>
      <c r="C48" s="611"/>
      <c r="D48" s="639"/>
      <c r="E48" s="639"/>
      <c r="F48" s="639"/>
      <c r="G48" s="639"/>
      <c r="I48" s="705"/>
      <c r="J48" s="363"/>
      <c r="K48" s="705"/>
      <c r="L48" s="788"/>
      <c r="M48" s="789"/>
      <c r="N48" s="789"/>
      <c r="O48" s="789"/>
    </row>
    <row r="49" spans="1:15" s="3" customFormat="1" ht="17.100000000000001" customHeight="1" thickBot="1">
      <c r="A49" s="111"/>
      <c r="B49" s="578" t="s">
        <v>466</v>
      </c>
      <c r="C49" s="681" t="str">
        <f>IF(A49=1,D49,IF(A49=2,E49,IF(A49=3,F49,IF(A49=4,G49,IF(A49=5,D49-G49,"")))))</f>
        <v/>
      </c>
      <c r="D49" s="626">
        <v>6540</v>
      </c>
      <c r="E49" s="636">
        <v>3765</v>
      </c>
      <c r="F49" s="628">
        <v>2610</v>
      </c>
      <c r="G49" s="629">
        <v>165</v>
      </c>
      <c r="I49" s="706"/>
      <c r="J49" s="66" t="s">
        <v>495</v>
      </c>
      <c r="K49" s="877">
        <f>SUM(C12,C18,C22,C28,C38,C47,C50,C60,K10,K16,K21,K24)</f>
        <v>0</v>
      </c>
      <c r="L49" s="37">
        <v>78005</v>
      </c>
      <c r="M49" s="38">
        <v>46980</v>
      </c>
      <c r="N49" s="38">
        <v>28890</v>
      </c>
      <c r="O49" s="100">
        <v>2135</v>
      </c>
    </row>
    <row r="50" spans="1:15" s="3" customFormat="1" ht="17.100000000000001" customHeight="1" thickTop="1" thickBot="1">
      <c r="A50" s="433"/>
      <c r="B50" s="579" t="s">
        <v>111</v>
      </c>
      <c r="C50" s="876">
        <f>SUM(C49)</f>
        <v>0</v>
      </c>
      <c r="D50" s="441">
        <v>6540</v>
      </c>
      <c r="E50" s="442">
        <v>3765</v>
      </c>
      <c r="F50" s="438">
        <v>2610</v>
      </c>
      <c r="G50" s="439">
        <v>165</v>
      </c>
      <c r="H50" s="1"/>
      <c r="I50" s="172"/>
      <c r="J50" s="45"/>
      <c r="K50" s="720"/>
      <c r="L50" s="10"/>
      <c r="M50" s="30"/>
      <c r="N50" s="30"/>
      <c r="O50" s="30"/>
    </row>
    <row r="51" spans="1:15" ht="17.100000000000001" customHeight="1" thickBot="1">
      <c r="A51" s="2"/>
      <c r="B51" s="584"/>
      <c r="C51" s="687"/>
      <c r="D51" s="14"/>
      <c r="E51" s="28"/>
      <c r="F51" s="28"/>
      <c r="G51" s="28"/>
      <c r="I51" s="706"/>
      <c r="J51" s="66" t="s">
        <v>880</v>
      </c>
      <c r="K51" s="877">
        <f>SUM(K32,K37,K43)</f>
        <v>0</v>
      </c>
      <c r="L51" s="37">
        <v>15625</v>
      </c>
      <c r="M51" s="38">
        <v>13115</v>
      </c>
      <c r="N51" s="38">
        <v>2350</v>
      </c>
      <c r="O51" s="100">
        <v>160</v>
      </c>
    </row>
    <row r="52" spans="1:15" ht="17.100000000000001" customHeight="1">
      <c r="A52" s="111"/>
      <c r="B52" s="578" t="s">
        <v>444</v>
      </c>
      <c r="C52" s="681" t="str">
        <f>IF(A52=1,D52,IF(A52=2,E52,IF(A52=3,F52,IF(A52=4,G52,IF(A52=5,D52-G52,"")))))</f>
        <v/>
      </c>
      <c r="D52" s="49">
        <v>4130</v>
      </c>
      <c r="E52" s="617">
        <v>235</v>
      </c>
      <c r="F52" s="434">
        <v>3410</v>
      </c>
      <c r="G52" s="435">
        <v>485</v>
      </c>
      <c r="J52" s="44" t="s">
        <v>696</v>
      </c>
      <c r="K52" s="720"/>
      <c r="M52" s="30"/>
      <c r="N52" s="30"/>
      <c r="O52" s="30"/>
    </row>
    <row r="53" spans="1:15" ht="17.100000000000001" customHeight="1" thickBot="1">
      <c r="A53" s="950"/>
      <c r="B53" s="1049" t="s">
        <v>3</v>
      </c>
      <c r="C53" s="954" t="str">
        <f>IF(A53=1,D53,IF(A53=2,E53,IF(A53=3,F53,IF(A53=4,G53,IF(A53=5,D53-G53,"")))))</f>
        <v/>
      </c>
      <c r="D53" s="1051">
        <v>2060</v>
      </c>
      <c r="E53" s="1053">
        <v>335</v>
      </c>
      <c r="F53" s="1055">
        <v>1650</v>
      </c>
      <c r="G53" s="1063">
        <v>75</v>
      </c>
      <c r="I53" s="5"/>
      <c r="J53" s="1"/>
      <c r="K53" s="5"/>
      <c r="L53" s="1"/>
    </row>
    <row r="54" spans="1:15" ht="17.100000000000001" customHeight="1" thickBot="1">
      <c r="A54" s="1009"/>
      <c r="B54" s="1059"/>
      <c r="C54" s="1008"/>
      <c r="D54" s="1060"/>
      <c r="E54" s="1061"/>
      <c r="F54" s="1062"/>
      <c r="G54" s="1064"/>
      <c r="I54" s="706"/>
      <c r="J54" s="66" t="s">
        <v>877</v>
      </c>
      <c r="K54" s="877">
        <f>K47</f>
        <v>0</v>
      </c>
      <c r="L54" s="37">
        <v>2520</v>
      </c>
      <c r="M54" s="38">
        <v>1895</v>
      </c>
      <c r="N54" s="40">
        <v>590</v>
      </c>
      <c r="O54" s="39">
        <v>35</v>
      </c>
    </row>
    <row r="55" spans="1:15" ht="17.100000000000001" customHeight="1">
      <c r="A55" s="951"/>
      <c r="B55" s="1050"/>
      <c r="C55" s="955"/>
      <c r="D55" s="1052"/>
      <c r="E55" s="1054"/>
      <c r="F55" s="1056"/>
      <c r="G55" s="1065"/>
      <c r="H55" s="3"/>
      <c r="I55" s="5"/>
      <c r="J55" s="1"/>
      <c r="K55" s="5"/>
      <c r="L55" s="1"/>
    </row>
    <row r="56" spans="1:15" ht="17.100000000000001" customHeight="1">
      <c r="A56" s="304"/>
      <c r="B56" s="577" t="s">
        <v>446</v>
      </c>
      <c r="C56" s="682" t="str">
        <f>IF(A56=1,D56,IF(A56=2,E56,IF(A56=3,F56,IF(A56=4,G56,IF(A56=5,D56-G56,"")))))</f>
        <v/>
      </c>
      <c r="D56" s="440">
        <v>405</v>
      </c>
      <c r="E56" s="544">
        <v>25</v>
      </c>
      <c r="F56" s="432">
        <v>370</v>
      </c>
      <c r="G56" s="436">
        <v>10</v>
      </c>
      <c r="H56" s="3"/>
      <c r="I56" s="5"/>
      <c r="J56" s="1"/>
      <c r="K56" s="5"/>
      <c r="L56" s="1"/>
    </row>
    <row r="57" spans="1:15" ht="17.100000000000001" customHeight="1">
      <c r="A57" s="304"/>
      <c r="B57" s="577" t="s">
        <v>485</v>
      </c>
      <c r="C57" s="682" t="str">
        <f>IF(A57=1,D57,IF(A57=2,E57,IF(A57=3,F57,IF(A57=4,G57,IF(A57=5,D57-G57,"")))))</f>
        <v/>
      </c>
      <c r="D57" s="440">
        <v>335</v>
      </c>
      <c r="E57" s="544">
        <v>140</v>
      </c>
      <c r="F57" s="432">
        <v>190</v>
      </c>
      <c r="G57" s="436">
        <v>5</v>
      </c>
      <c r="H57" s="3"/>
      <c r="I57" s="5"/>
      <c r="J57" s="1"/>
      <c r="K57" s="5"/>
      <c r="L57" s="1"/>
    </row>
    <row r="58" spans="1:15" ht="17.100000000000001" customHeight="1">
      <c r="A58" s="950"/>
      <c r="B58" s="952" t="s">
        <v>4</v>
      </c>
      <c r="C58" s="954" t="str">
        <f>IF(A58=1,D58,IF(A58=2,E58,IF(A58=3,F58,IF(A58=4,G58,IF(A58=5,D58-G58,"")))))</f>
        <v/>
      </c>
      <c r="D58" s="1044">
        <v>1110</v>
      </c>
      <c r="E58" s="1046">
        <v>205</v>
      </c>
      <c r="F58" s="993">
        <v>860</v>
      </c>
      <c r="G58" s="999">
        <v>45</v>
      </c>
      <c r="H58" s="3"/>
      <c r="I58" s="5"/>
      <c r="J58" s="1"/>
      <c r="K58" s="5"/>
      <c r="L58" s="1"/>
    </row>
    <row r="59" spans="1:15" ht="17.100000000000001" customHeight="1" thickBot="1">
      <c r="A59" s="1018"/>
      <c r="B59" s="1043"/>
      <c r="C59" s="1008"/>
      <c r="D59" s="1045"/>
      <c r="E59" s="1047"/>
      <c r="F59" s="1048"/>
      <c r="G59" s="1098"/>
      <c r="H59" s="3"/>
      <c r="I59" s="5"/>
      <c r="J59" s="1"/>
      <c r="K59" s="5"/>
      <c r="L59" s="1"/>
    </row>
    <row r="60" spans="1:15" ht="17.100000000000001" customHeight="1" thickTop="1">
      <c r="A60" s="170"/>
      <c r="B60" s="585" t="s">
        <v>119</v>
      </c>
      <c r="C60" s="876">
        <f>SUM(C52:C59)</f>
        <v>0</v>
      </c>
      <c r="D60" s="441">
        <v>8040</v>
      </c>
      <c r="E60" s="442">
        <v>940</v>
      </c>
      <c r="F60" s="438">
        <v>6480</v>
      </c>
      <c r="G60" s="439">
        <v>620</v>
      </c>
      <c r="H60" s="3"/>
      <c r="I60" s="707"/>
      <c r="J60" s="353"/>
      <c r="K60" s="687"/>
      <c r="L60" s="20"/>
      <c r="M60" s="354"/>
      <c r="N60" s="354"/>
      <c r="O60" s="354"/>
    </row>
    <row r="61" spans="1:15" ht="17.100000000000001" customHeight="1">
      <c r="A61" s="5"/>
      <c r="B61" s="1"/>
      <c r="C61" s="5"/>
      <c r="D61" s="1"/>
      <c r="H61" s="3"/>
      <c r="I61" s="707"/>
      <c r="J61" s="353"/>
      <c r="K61" s="687"/>
      <c r="L61" s="20"/>
      <c r="M61" s="354"/>
      <c r="N61" s="354"/>
      <c r="O61" s="354"/>
    </row>
    <row r="62" spans="1:15" ht="17.100000000000001" customHeight="1">
      <c r="A62" s="346"/>
      <c r="B62" s="588"/>
      <c r="C62" s="688"/>
      <c r="D62" s="640"/>
      <c r="E62" s="641"/>
      <c r="F62" s="641"/>
      <c r="G62" s="641"/>
      <c r="H62" s="3"/>
      <c r="J62" s="44"/>
      <c r="K62" s="5"/>
      <c r="L62" s="1"/>
    </row>
    <row r="63" spans="1:15" s="3" customFormat="1" ht="17.100000000000001" customHeight="1">
      <c r="A63" s="2"/>
      <c r="B63" s="46" t="s">
        <v>352</v>
      </c>
      <c r="C63" s="687"/>
      <c r="D63" s="14"/>
      <c r="E63" s="15"/>
      <c r="F63" s="15"/>
      <c r="G63" s="15"/>
      <c r="I63" s="173"/>
      <c r="J63" s="11"/>
      <c r="K63" s="721"/>
      <c r="L63" s="8"/>
      <c r="M63" s="31"/>
      <c r="N63" s="31"/>
      <c r="O63" s="31"/>
    </row>
    <row r="64" spans="1:15" ht="17.100000000000001" customHeight="1">
      <c r="A64" s="446"/>
      <c r="B64" s="51" t="s">
        <v>468</v>
      </c>
      <c r="C64" s="681" t="str">
        <f t="shared" ref="C64:C69" si="11">IF(A64=1,D64,IF(A64=2,E64,IF(A64=3,F64,IF(A64=4,G64,IF(A64=5,D64-G64,"")))))</f>
        <v/>
      </c>
      <c r="D64" s="64">
        <v>990</v>
      </c>
      <c r="E64" s="63">
        <v>845</v>
      </c>
      <c r="F64" s="32">
        <v>130</v>
      </c>
      <c r="G64" s="33">
        <v>15</v>
      </c>
      <c r="I64" s="115"/>
      <c r="J64" s="51" t="s">
        <v>702</v>
      </c>
      <c r="K64" s="681" t="str">
        <f t="shared" ref="K64:K66" si="12">IF(I64=1,L64,IF(I64=2,M64,IF(I64=3,N64,IF(I64=4,O64,IF(I64=5,L64-O64,"")))))</f>
        <v/>
      </c>
      <c r="L64" s="64">
        <v>1160</v>
      </c>
      <c r="M64" s="63">
        <v>290</v>
      </c>
      <c r="N64" s="32">
        <v>820</v>
      </c>
      <c r="O64" s="33">
        <v>50</v>
      </c>
    </row>
    <row r="65" spans="1:15" ht="17.100000000000001" customHeight="1">
      <c r="A65" s="308"/>
      <c r="B65" s="444" t="s">
        <v>469</v>
      </c>
      <c r="C65" s="682" t="str">
        <f t="shared" si="11"/>
        <v/>
      </c>
      <c r="D65" s="541">
        <v>930</v>
      </c>
      <c r="E65" s="542">
        <v>570</v>
      </c>
      <c r="F65" s="312">
        <v>340</v>
      </c>
      <c r="G65" s="313">
        <v>20</v>
      </c>
      <c r="I65" s="447"/>
      <c r="J65" s="445" t="s">
        <v>65</v>
      </c>
      <c r="K65" s="682" t="str">
        <f t="shared" si="12"/>
        <v/>
      </c>
      <c r="L65" s="541">
        <v>4725</v>
      </c>
      <c r="M65" s="646">
        <v>1545</v>
      </c>
      <c r="N65" s="312">
        <v>3110</v>
      </c>
      <c r="O65" s="313">
        <v>70</v>
      </c>
    </row>
    <row r="66" spans="1:15" s="3" customFormat="1" ht="17.100000000000001" customHeight="1" thickBot="1">
      <c r="A66" s="308"/>
      <c r="B66" s="444" t="s">
        <v>470</v>
      </c>
      <c r="C66" s="682" t="str">
        <f t="shared" si="11"/>
        <v/>
      </c>
      <c r="D66" s="541">
        <v>230</v>
      </c>
      <c r="E66" s="542">
        <v>190</v>
      </c>
      <c r="F66" s="312">
        <v>30</v>
      </c>
      <c r="G66" s="313">
        <v>10</v>
      </c>
      <c r="H66" s="1"/>
      <c r="I66" s="307"/>
      <c r="J66" s="602" t="s">
        <v>276</v>
      </c>
      <c r="K66" s="689" t="str">
        <f t="shared" si="12"/>
        <v/>
      </c>
      <c r="L66" s="644">
        <v>655</v>
      </c>
      <c r="M66" s="645">
        <v>170</v>
      </c>
      <c r="N66" s="73">
        <v>470</v>
      </c>
      <c r="O66" s="74">
        <v>15</v>
      </c>
    </row>
    <row r="67" spans="1:15" ht="17.100000000000001" customHeight="1" thickTop="1">
      <c r="A67" s="308"/>
      <c r="B67" s="444" t="s">
        <v>472</v>
      </c>
      <c r="C67" s="682" t="str">
        <f t="shared" si="11"/>
        <v/>
      </c>
      <c r="D67" s="541">
        <v>1030</v>
      </c>
      <c r="E67" s="542">
        <v>805</v>
      </c>
      <c r="F67" s="312">
        <v>200</v>
      </c>
      <c r="G67" s="313">
        <v>25</v>
      </c>
      <c r="I67" s="170"/>
      <c r="J67" s="54" t="s">
        <v>125</v>
      </c>
      <c r="K67" s="876">
        <f>SUM(K64:K66)</f>
        <v>0</v>
      </c>
      <c r="L67" s="441">
        <v>6540</v>
      </c>
      <c r="M67" s="442">
        <v>2005</v>
      </c>
      <c r="N67" s="438">
        <v>4400</v>
      </c>
      <c r="O67" s="439">
        <v>135</v>
      </c>
    </row>
    <row r="68" spans="1:15" ht="17.100000000000001" customHeight="1">
      <c r="A68" s="308"/>
      <c r="B68" s="444" t="s">
        <v>473</v>
      </c>
      <c r="C68" s="682" t="str">
        <f t="shared" si="11"/>
        <v/>
      </c>
      <c r="D68" s="541">
        <v>1335</v>
      </c>
      <c r="E68" s="542">
        <v>985</v>
      </c>
      <c r="F68" s="312">
        <v>320</v>
      </c>
      <c r="G68" s="313">
        <v>30</v>
      </c>
      <c r="I68" s="5"/>
      <c r="J68" s="1"/>
      <c r="K68" s="5"/>
      <c r="L68" s="1"/>
    </row>
    <row r="69" spans="1:15" ht="17.100000000000001" customHeight="1">
      <c r="A69" s="308"/>
      <c r="B69" s="444" t="s">
        <v>827</v>
      </c>
      <c r="C69" s="682" t="str">
        <f t="shared" si="11"/>
        <v/>
      </c>
      <c r="D69" s="541">
        <v>1900</v>
      </c>
      <c r="E69" s="542">
        <v>1725</v>
      </c>
      <c r="F69" s="312">
        <v>150</v>
      </c>
      <c r="G69" s="313">
        <v>25</v>
      </c>
      <c r="I69" s="446"/>
      <c r="J69" s="53" t="s">
        <v>59</v>
      </c>
      <c r="K69" s="691" t="str">
        <f t="shared" ref="K69:K74" si="13">IF(I69=1,L69,IF(I69=2,M69,IF(I69=3,N69,IF(I69=4,O69,IF(I69=5,L69-O69,"")))))</f>
        <v/>
      </c>
      <c r="L69" s="64">
        <v>520</v>
      </c>
      <c r="M69" s="63">
        <v>70</v>
      </c>
      <c r="N69" s="32">
        <v>440</v>
      </c>
      <c r="O69" s="33">
        <v>10</v>
      </c>
    </row>
    <row r="70" spans="1:15" ht="17.100000000000001" customHeight="1">
      <c r="A70" s="1038"/>
      <c r="B70" s="1040" t="s">
        <v>701</v>
      </c>
      <c r="C70" s="1011" t="str">
        <f>IF(A70=1,D70,IF(A70=2,E70,IF(A70=3,F70,IF(A70=4,G70,IF(A70=5,D70-G70,"")))))</f>
        <v/>
      </c>
      <c r="D70" s="1023">
        <v>1510</v>
      </c>
      <c r="E70" s="1025">
        <v>1280</v>
      </c>
      <c r="F70" s="978">
        <v>230</v>
      </c>
      <c r="G70" s="986">
        <v>0</v>
      </c>
      <c r="I70" s="447"/>
      <c r="J70" s="445" t="s">
        <v>60</v>
      </c>
      <c r="K70" s="682" t="str">
        <f t="shared" si="13"/>
        <v/>
      </c>
      <c r="L70" s="541">
        <v>3750</v>
      </c>
      <c r="M70" s="542">
        <v>665</v>
      </c>
      <c r="N70" s="312">
        <v>2650</v>
      </c>
      <c r="O70" s="313">
        <v>435</v>
      </c>
    </row>
    <row r="71" spans="1:15" ht="17.100000000000001" customHeight="1">
      <c r="A71" s="1039"/>
      <c r="B71" s="1040"/>
      <c r="C71" s="954"/>
      <c r="D71" s="1023"/>
      <c r="E71" s="976"/>
      <c r="F71" s="1041"/>
      <c r="G71" s="1042"/>
      <c r="I71" s="447"/>
      <c r="J71" s="445" t="s">
        <v>61</v>
      </c>
      <c r="K71" s="682" t="str">
        <f t="shared" si="13"/>
        <v/>
      </c>
      <c r="L71" s="541">
        <v>1100</v>
      </c>
      <c r="M71" s="542">
        <v>150</v>
      </c>
      <c r="N71" s="312">
        <v>890</v>
      </c>
      <c r="O71" s="313">
        <v>60</v>
      </c>
    </row>
    <row r="72" spans="1:15" ht="17.100000000000001" customHeight="1" thickBot="1">
      <c r="A72" s="568"/>
      <c r="B72" s="599" t="s">
        <v>825</v>
      </c>
      <c r="C72" s="689" t="str">
        <f>IF(A72=1,D72,IF(A72=2,E72,IF(A72=3,F72,IF(A72=4,G72,IF(A72=5,D72-G72,"")))))</f>
        <v/>
      </c>
      <c r="D72" s="642">
        <v>175</v>
      </c>
      <c r="E72" s="643">
        <v>145</v>
      </c>
      <c r="F72" s="73">
        <v>30</v>
      </c>
      <c r="G72" s="74">
        <v>0</v>
      </c>
      <c r="H72" s="3"/>
      <c r="I72" s="447"/>
      <c r="J72" s="445" t="s">
        <v>63</v>
      </c>
      <c r="K72" s="692" t="str">
        <f t="shared" si="13"/>
        <v/>
      </c>
      <c r="L72" s="541">
        <v>600</v>
      </c>
      <c r="M72" s="542">
        <v>55</v>
      </c>
      <c r="N72" s="312">
        <v>460</v>
      </c>
      <c r="O72" s="313">
        <v>85</v>
      </c>
    </row>
    <row r="73" spans="1:15" ht="17.100000000000001" customHeight="1" thickTop="1">
      <c r="A73" s="433"/>
      <c r="B73" s="443" t="s">
        <v>121</v>
      </c>
      <c r="C73" s="876">
        <f>SUM(C64:C72)</f>
        <v>0</v>
      </c>
      <c r="D73" s="441">
        <v>8100</v>
      </c>
      <c r="E73" s="442">
        <v>6545</v>
      </c>
      <c r="F73" s="438">
        <v>1430</v>
      </c>
      <c r="G73" s="439">
        <v>125</v>
      </c>
      <c r="H73" s="3"/>
      <c r="I73" s="447"/>
      <c r="J73" s="445" t="s">
        <v>477</v>
      </c>
      <c r="K73" s="682" t="str">
        <f t="shared" si="13"/>
        <v/>
      </c>
      <c r="L73" s="541">
        <v>1275</v>
      </c>
      <c r="M73" s="542">
        <v>185</v>
      </c>
      <c r="N73" s="312">
        <v>1050</v>
      </c>
      <c r="O73" s="313">
        <v>40</v>
      </c>
    </row>
    <row r="74" spans="1:15" ht="17.100000000000001" customHeight="1" thickBot="1">
      <c r="A74" s="2"/>
      <c r="B74" s="600"/>
      <c r="C74" s="690"/>
      <c r="D74" s="14"/>
      <c r="E74" s="28"/>
      <c r="F74" s="28"/>
      <c r="G74" s="28"/>
      <c r="I74" s="307"/>
      <c r="J74" s="602" t="s">
        <v>479</v>
      </c>
      <c r="K74" s="689" t="str">
        <f t="shared" si="13"/>
        <v/>
      </c>
      <c r="L74" s="644">
        <v>665</v>
      </c>
      <c r="M74" s="645">
        <v>45</v>
      </c>
      <c r="N74" s="73">
        <v>510</v>
      </c>
      <c r="O74" s="74">
        <v>110</v>
      </c>
    </row>
    <row r="75" spans="1:15" s="3" customFormat="1" ht="17.100000000000001" customHeight="1" thickTop="1">
      <c r="A75" s="446"/>
      <c r="B75" s="51" t="s">
        <v>476</v>
      </c>
      <c r="C75" s="681" t="str">
        <f>IF(A75=1,D75,IF(A75=2,E75,IF(A75=3,F75,IF(A75=4,G75,IF(A75=5,D75-G75,"")))))</f>
        <v/>
      </c>
      <c r="D75" s="64">
        <v>850</v>
      </c>
      <c r="E75" s="63">
        <v>560</v>
      </c>
      <c r="F75" s="32">
        <v>280</v>
      </c>
      <c r="G75" s="33">
        <v>10</v>
      </c>
      <c r="H75" s="1"/>
      <c r="I75" s="170"/>
      <c r="J75" s="54" t="s">
        <v>126</v>
      </c>
      <c r="K75" s="876">
        <f>SUM(K69:K74)</f>
        <v>0</v>
      </c>
      <c r="L75" s="441">
        <v>7910</v>
      </c>
      <c r="M75" s="442">
        <v>1170</v>
      </c>
      <c r="N75" s="438">
        <v>6000</v>
      </c>
      <c r="O75" s="439">
        <v>740</v>
      </c>
    </row>
    <row r="76" spans="1:15" s="3" customFormat="1" ht="17.100000000000001" customHeight="1">
      <c r="A76" s="308"/>
      <c r="B76" s="444" t="s">
        <v>478</v>
      </c>
      <c r="C76" s="682" t="str">
        <f>IF(A76=1,D76,IF(A76=2,E76,IF(A76=3,F76,IF(A76=4,G76,IF(A76=5,D76-G76,"")))))</f>
        <v/>
      </c>
      <c r="D76" s="541">
        <v>2605</v>
      </c>
      <c r="E76" s="542">
        <v>1445</v>
      </c>
      <c r="F76" s="312">
        <v>1120</v>
      </c>
      <c r="G76" s="313">
        <v>40</v>
      </c>
      <c r="H76" s="1"/>
      <c r="I76" s="172"/>
      <c r="J76" s="1"/>
      <c r="K76" s="5"/>
      <c r="L76" s="1"/>
      <c r="M76" s="1"/>
      <c r="N76" s="1"/>
      <c r="O76" s="1"/>
    </row>
    <row r="77" spans="1:15" ht="17.100000000000001" customHeight="1" thickBot="1">
      <c r="A77" s="114"/>
      <c r="B77" s="96" t="s">
        <v>703</v>
      </c>
      <c r="C77" s="689" t="str">
        <f>IF(A77=1,D77,IF(A77=2,E77,IF(A77=3,F77,IF(A77=4,G77,IF(A77=5,D77-G77,"")))))</f>
        <v/>
      </c>
      <c r="D77" s="644">
        <v>4040</v>
      </c>
      <c r="E77" s="643">
        <v>2280</v>
      </c>
      <c r="F77" s="73">
        <v>1690</v>
      </c>
      <c r="G77" s="74">
        <v>70</v>
      </c>
      <c r="I77" s="446"/>
      <c r="J77" s="53" t="s">
        <v>68</v>
      </c>
      <c r="K77" s="681" t="str">
        <f t="shared" ref="K77:K80" si="14">IF(I77=1,L77,IF(I77=2,M77,IF(I77=3,N77,IF(I77=4,O77,IF(I77=5,L77-O77,"")))))</f>
        <v/>
      </c>
      <c r="L77" s="64">
        <v>3100</v>
      </c>
      <c r="M77" s="63">
        <v>635</v>
      </c>
      <c r="N77" s="32">
        <v>2380</v>
      </c>
      <c r="O77" s="33">
        <v>85</v>
      </c>
    </row>
    <row r="78" spans="1:15" ht="17.100000000000001" customHeight="1" thickTop="1">
      <c r="A78" s="433"/>
      <c r="B78" s="443" t="s">
        <v>122</v>
      </c>
      <c r="C78" s="876">
        <f>SUM(C75:C77)</f>
        <v>0</v>
      </c>
      <c r="D78" s="441">
        <v>7495</v>
      </c>
      <c r="E78" s="442">
        <v>4285</v>
      </c>
      <c r="F78" s="438">
        <v>3090</v>
      </c>
      <c r="G78" s="439">
        <v>120</v>
      </c>
      <c r="H78" s="3"/>
      <c r="I78" s="447"/>
      <c r="J78" s="445" t="s">
        <v>69</v>
      </c>
      <c r="K78" s="682" t="str">
        <f t="shared" si="14"/>
        <v/>
      </c>
      <c r="L78" s="541">
        <v>3040</v>
      </c>
      <c r="M78" s="542">
        <v>745</v>
      </c>
      <c r="N78" s="312">
        <v>2250</v>
      </c>
      <c r="O78" s="313">
        <v>45</v>
      </c>
    </row>
    <row r="79" spans="1:15" ht="17.100000000000001" customHeight="1">
      <c r="A79" s="2"/>
      <c r="B79" s="600"/>
      <c r="C79" s="690"/>
      <c r="D79" s="14"/>
      <c r="E79" s="28"/>
      <c r="F79" s="28"/>
      <c r="G79" s="28"/>
      <c r="H79" s="3"/>
      <c r="I79" s="447"/>
      <c r="J79" s="445" t="s">
        <v>70</v>
      </c>
      <c r="K79" s="682" t="str">
        <f t="shared" si="14"/>
        <v/>
      </c>
      <c r="L79" s="541">
        <v>1265</v>
      </c>
      <c r="M79" s="542">
        <v>535</v>
      </c>
      <c r="N79" s="312">
        <v>720</v>
      </c>
      <c r="O79" s="313">
        <v>10</v>
      </c>
    </row>
    <row r="80" spans="1:15" ht="17.100000000000001" customHeight="1" thickBot="1">
      <c r="A80" s="446"/>
      <c r="B80" s="51" t="s">
        <v>482</v>
      </c>
      <c r="C80" s="681" t="str">
        <f>IF(A80=1,D80,IF(A80=2,E80,IF(A80=3,F80,IF(A80=4,G80,IF(A80=5,D80-G80,"")))))</f>
        <v/>
      </c>
      <c r="D80" s="64">
        <v>5030</v>
      </c>
      <c r="E80" s="63">
        <v>1545</v>
      </c>
      <c r="F80" s="32">
        <v>3390</v>
      </c>
      <c r="G80" s="33">
        <v>95</v>
      </c>
      <c r="I80" s="307"/>
      <c r="J80" s="602" t="s">
        <v>396</v>
      </c>
      <c r="K80" s="689" t="str">
        <f t="shared" si="14"/>
        <v/>
      </c>
      <c r="L80" s="644">
        <v>540</v>
      </c>
      <c r="M80" s="645">
        <v>170</v>
      </c>
      <c r="N80" s="73">
        <v>360</v>
      </c>
      <c r="O80" s="74">
        <v>10</v>
      </c>
    </row>
    <row r="81" spans="1:15" s="3" customFormat="1" ht="17.100000000000001" customHeight="1" thickTop="1" thickBot="1">
      <c r="A81" s="114"/>
      <c r="B81" s="96" t="s">
        <v>483</v>
      </c>
      <c r="C81" s="689" t="str">
        <f>IF(A81=1,D81,IF(A81=2,E81,IF(A81=3,F81,IF(A81=4,G81,IF(A81=5,D81-G81,"")))))</f>
        <v/>
      </c>
      <c r="D81" s="644">
        <v>405</v>
      </c>
      <c r="E81" s="645">
        <v>125</v>
      </c>
      <c r="F81" s="73">
        <v>270</v>
      </c>
      <c r="G81" s="74">
        <v>10</v>
      </c>
      <c r="H81" s="1"/>
      <c r="I81" s="174"/>
      <c r="J81" s="603" t="s">
        <v>577</v>
      </c>
      <c r="K81" s="876">
        <f>SUM(K77:K80)</f>
        <v>0</v>
      </c>
      <c r="L81" s="441">
        <v>7945</v>
      </c>
      <c r="M81" s="442">
        <v>2085</v>
      </c>
      <c r="N81" s="438">
        <v>5710</v>
      </c>
      <c r="O81" s="439">
        <v>150</v>
      </c>
    </row>
    <row r="82" spans="1:15" s="3" customFormat="1" ht="17.100000000000001" customHeight="1" thickTop="1">
      <c r="A82" s="317"/>
      <c r="B82" s="589" t="s">
        <v>579</v>
      </c>
      <c r="C82" s="876">
        <f>SUM(C80:C81)</f>
        <v>0</v>
      </c>
      <c r="D82" s="441">
        <v>5435</v>
      </c>
      <c r="E82" s="442">
        <v>1670</v>
      </c>
      <c r="F82" s="438">
        <v>3660</v>
      </c>
      <c r="G82" s="439">
        <v>105</v>
      </c>
      <c r="H82" s="1"/>
      <c r="I82" s="612"/>
      <c r="K82" s="612"/>
    </row>
    <row r="83" spans="1:15" ht="17.100000000000001" customHeight="1">
      <c r="A83" s="612"/>
      <c r="B83" s="3"/>
      <c r="C83" s="612"/>
      <c r="D83" s="3"/>
      <c r="E83" s="3"/>
      <c r="F83" s="3"/>
      <c r="G83" s="3"/>
      <c r="I83" s="446"/>
      <c r="J83" s="51" t="s">
        <v>278</v>
      </c>
      <c r="K83" s="681" t="str">
        <f t="shared" ref="K83:K88" si="15">IF(I83=1,L83,IF(I83=2,M83,IF(I83=3,N83,IF(I83=4,O83,IF(I83=5,L83-O83,"")))))</f>
        <v/>
      </c>
      <c r="L83" s="64">
        <v>1605</v>
      </c>
      <c r="M83" s="63">
        <v>1490</v>
      </c>
      <c r="N83" s="32">
        <v>80</v>
      </c>
      <c r="O83" s="33">
        <v>35</v>
      </c>
    </row>
    <row r="84" spans="1:15" ht="17.100000000000001" customHeight="1">
      <c r="A84" s="446"/>
      <c r="B84" s="51" t="s">
        <v>62</v>
      </c>
      <c r="C84" s="681" t="str">
        <f t="shared" ref="C84:C90" si="16">IF(A84=1,D84,IF(A84=2,E84,IF(A84=3,F84,IF(A84=4,G84,IF(A84=5,D84-G84,"")))))</f>
        <v/>
      </c>
      <c r="D84" s="64">
        <v>1765</v>
      </c>
      <c r="E84" s="63">
        <v>595</v>
      </c>
      <c r="F84" s="32">
        <v>1130</v>
      </c>
      <c r="G84" s="33">
        <v>40</v>
      </c>
      <c r="I84" s="447"/>
      <c r="J84" s="444" t="s">
        <v>279</v>
      </c>
      <c r="K84" s="682" t="str">
        <f t="shared" si="15"/>
        <v/>
      </c>
      <c r="L84" s="541">
        <v>840</v>
      </c>
      <c r="M84" s="542">
        <v>820</v>
      </c>
      <c r="N84" s="312">
        <v>0</v>
      </c>
      <c r="O84" s="313">
        <v>20</v>
      </c>
    </row>
    <row r="85" spans="1:15" ht="17.100000000000001" customHeight="1">
      <c r="A85" s="308"/>
      <c r="B85" s="444" t="s">
        <v>602</v>
      </c>
      <c r="C85" s="682" t="str">
        <f t="shared" si="16"/>
        <v/>
      </c>
      <c r="D85" s="541">
        <v>420</v>
      </c>
      <c r="E85" s="542">
        <v>130</v>
      </c>
      <c r="F85" s="312">
        <v>280</v>
      </c>
      <c r="G85" s="313">
        <v>10</v>
      </c>
      <c r="H85" s="3"/>
      <c r="I85" s="447"/>
      <c r="J85" s="444" t="s">
        <v>280</v>
      </c>
      <c r="K85" s="682" t="str">
        <f t="shared" si="15"/>
        <v/>
      </c>
      <c r="L85" s="541">
        <v>735</v>
      </c>
      <c r="M85" s="542">
        <v>695</v>
      </c>
      <c r="N85" s="312">
        <v>20</v>
      </c>
      <c r="O85" s="313">
        <v>20</v>
      </c>
    </row>
    <row r="86" spans="1:15" ht="17.100000000000001" customHeight="1">
      <c r="A86" s="308"/>
      <c r="B86" s="444" t="s">
        <v>66</v>
      </c>
      <c r="C86" s="682" t="str">
        <f t="shared" si="16"/>
        <v/>
      </c>
      <c r="D86" s="541">
        <v>1145</v>
      </c>
      <c r="E86" s="542">
        <v>385</v>
      </c>
      <c r="F86" s="312">
        <v>740</v>
      </c>
      <c r="G86" s="313">
        <v>20</v>
      </c>
      <c r="H86" s="3"/>
      <c r="I86" s="447"/>
      <c r="J86" s="444" t="s">
        <v>693</v>
      </c>
      <c r="K86" s="682" t="str">
        <f t="shared" si="15"/>
        <v/>
      </c>
      <c r="L86" s="541">
        <v>2115</v>
      </c>
      <c r="M86" s="542">
        <v>990</v>
      </c>
      <c r="N86" s="312">
        <v>1050</v>
      </c>
      <c r="O86" s="313">
        <v>75</v>
      </c>
    </row>
    <row r="87" spans="1:15" ht="17.100000000000001" customHeight="1">
      <c r="A87" s="308"/>
      <c r="B87" s="444" t="s">
        <v>604</v>
      </c>
      <c r="C87" s="682" t="str">
        <f t="shared" si="16"/>
        <v/>
      </c>
      <c r="D87" s="541">
        <v>430</v>
      </c>
      <c r="E87" s="542">
        <v>170</v>
      </c>
      <c r="F87" s="312">
        <v>260</v>
      </c>
      <c r="G87" s="313">
        <v>0</v>
      </c>
      <c r="I87" s="447"/>
      <c r="J87" s="445" t="s">
        <v>705</v>
      </c>
      <c r="K87" s="682" t="str">
        <f t="shared" si="15"/>
        <v/>
      </c>
      <c r="L87" s="541">
        <v>1350</v>
      </c>
      <c r="M87" s="542">
        <v>540</v>
      </c>
      <c r="N87" s="312">
        <v>780</v>
      </c>
      <c r="O87" s="313">
        <v>30</v>
      </c>
    </row>
    <row r="88" spans="1:15" s="3" customFormat="1" ht="17.100000000000001" customHeight="1" thickBot="1">
      <c r="A88" s="308"/>
      <c r="B88" s="444" t="s">
        <v>605</v>
      </c>
      <c r="C88" s="682" t="str">
        <f t="shared" si="16"/>
        <v/>
      </c>
      <c r="D88" s="541">
        <v>485</v>
      </c>
      <c r="E88" s="542">
        <v>105</v>
      </c>
      <c r="F88" s="312">
        <v>370</v>
      </c>
      <c r="G88" s="313">
        <v>10</v>
      </c>
      <c r="H88" s="1"/>
      <c r="I88" s="307"/>
      <c r="J88" s="602" t="s">
        <v>474</v>
      </c>
      <c r="K88" s="689" t="str">
        <f t="shared" si="15"/>
        <v/>
      </c>
      <c r="L88" s="644">
        <v>495</v>
      </c>
      <c r="M88" s="645">
        <v>455</v>
      </c>
      <c r="N88" s="73">
        <v>30</v>
      </c>
      <c r="O88" s="74">
        <v>10</v>
      </c>
    </row>
    <row r="89" spans="1:15" s="3" customFormat="1" ht="17.100000000000001" customHeight="1" thickTop="1">
      <c r="A89" s="308"/>
      <c r="B89" s="444" t="s">
        <v>829</v>
      </c>
      <c r="C89" s="682" t="str">
        <f t="shared" si="16"/>
        <v/>
      </c>
      <c r="D89" s="541">
        <v>1600</v>
      </c>
      <c r="E89" s="542">
        <v>1065</v>
      </c>
      <c r="F89" s="312">
        <v>520</v>
      </c>
      <c r="G89" s="313">
        <v>15</v>
      </c>
      <c r="H89" s="1"/>
      <c r="I89" s="174"/>
      <c r="J89" s="603" t="s">
        <v>941</v>
      </c>
      <c r="K89" s="876">
        <f>SUM(K83:K88)</f>
        <v>0</v>
      </c>
      <c r="L89" s="441">
        <v>7140</v>
      </c>
      <c r="M89" s="442">
        <v>4990</v>
      </c>
      <c r="N89" s="438">
        <v>1960</v>
      </c>
      <c r="O89" s="439">
        <v>190</v>
      </c>
    </row>
    <row r="90" spans="1:15" ht="17.100000000000001" customHeight="1">
      <c r="A90" s="962"/>
      <c r="B90" s="1031" t="s">
        <v>7</v>
      </c>
      <c r="C90" s="1011" t="str">
        <f t="shared" si="16"/>
        <v/>
      </c>
      <c r="D90" s="1023">
        <v>1515</v>
      </c>
      <c r="E90" s="1035">
        <v>855</v>
      </c>
      <c r="F90" s="978">
        <v>640</v>
      </c>
      <c r="G90" s="986">
        <v>20</v>
      </c>
      <c r="J90" s="1"/>
      <c r="K90" s="5"/>
      <c r="L90" s="1"/>
    </row>
    <row r="91" spans="1:15" ht="17.100000000000001" customHeight="1" thickBot="1">
      <c r="A91" s="1030"/>
      <c r="B91" s="1032"/>
      <c r="C91" s="1033"/>
      <c r="D91" s="1034"/>
      <c r="E91" s="1036"/>
      <c r="F91" s="1027"/>
      <c r="G91" s="1028"/>
      <c r="I91" s="910"/>
      <c r="J91" s="604" t="s">
        <v>863</v>
      </c>
      <c r="K91" s="914" t="str">
        <f t="shared" ref="K91:K108" si="17">IF(I91=1,L91,IF(I91=2,M91,IF(I91=3,N91,IF(I91=4,O91,IF(I91=5,L91-O91,"")))))</f>
        <v/>
      </c>
      <c r="L91" s="753">
        <v>2020</v>
      </c>
      <c r="M91" s="790">
        <v>20</v>
      </c>
      <c r="N91" s="790">
        <v>640</v>
      </c>
      <c r="O91" s="790">
        <v>1360</v>
      </c>
    </row>
    <row r="92" spans="1:15" ht="17.100000000000001" customHeight="1" thickTop="1">
      <c r="A92" s="128"/>
      <c r="B92" s="601" t="s">
        <v>581</v>
      </c>
      <c r="C92" s="876">
        <f>SUM(C84:C91)</f>
        <v>0</v>
      </c>
      <c r="D92" s="441">
        <v>7360</v>
      </c>
      <c r="E92" s="442">
        <v>3305</v>
      </c>
      <c r="F92" s="438">
        <v>3940</v>
      </c>
      <c r="G92" s="439">
        <v>115</v>
      </c>
      <c r="I92" s="911"/>
      <c r="J92" s="605" t="s">
        <v>836</v>
      </c>
      <c r="K92" s="915" t="str">
        <f t="shared" si="17"/>
        <v/>
      </c>
      <c r="L92" s="755">
        <v>1110</v>
      </c>
      <c r="M92" s="791">
        <v>50</v>
      </c>
      <c r="N92" s="791">
        <v>860</v>
      </c>
      <c r="O92" s="791">
        <v>200</v>
      </c>
    </row>
    <row r="93" spans="1:15" ht="17.100000000000001" customHeight="1">
      <c r="A93" s="5"/>
      <c r="B93" s="1"/>
      <c r="C93" s="5"/>
      <c r="D93" s="1"/>
      <c r="I93" s="911"/>
      <c r="J93" s="605" t="s">
        <v>835</v>
      </c>
      <c r="K93" s="915" t="str">
        <f t="shared" si="17"/>
        <v/>
      </c>
      <c r="L93" s="755">
        <v>940</v>
      </c>
      <c r="M93" s="791">
        <v>30</v>
      </c>
      <c r="N93" s="791">
        <v>710</v>
      </c>
      <c r="O93" s="791">
        <v>200</v>
      </c>
    </row>
    <row r="94" spans="1:15" ht="17.100000000000001" customHeight="1">
      <c r="A94" s="115"/>
      <c r="B94" s="51" t="s">
        <v>64</v>
      </c>
      <c r="C94" s="681" t="str">
        <f>IF(A94=1,D94,IF(A94=2,E94,IF(A94=3,F94,IF(A94=4,G94,IF(A94=5,D94-G94,"")))))</f>
        <v/>
      </c>
      <c r="D94" s="64">
        <v>780</v>
      </c>
      <c r="E94" s="63">
        <v>230</v>
      </c>
      <c r="F94" s="32">
        <v>530</v>
      </c>
      <c r="G94" s="33">
        <v>20</v>
      </c>
      <c r="H94" s="3"/>
      <c r="I94" s="911"/>
      <c r="J94" s="605" t="s">
        <v>834</v>
      </c>
      <c r="K94" s="915" t="str">
        <f t="shared" si="17"/>
        <v/>
      </c>
      <c r="L94" s="755">
        <v>795</v>
      </c>
      <c r="M94" s="791">
        <v>15</v>
      </c>
      <c r="N94" s="791">
        <v>430</v>
      </c>
      <c r="O94" s="791">
        <v>350</v>
      </c>
    </row>
    <row r="95" spans="1:15" ht="17.100000000000001" customHeight="1">
      <c r="A95" s="308"/>
      <c r="B95" s="444" t="s">
        <v>67</v>
      </c>
      <c r="C95" s="682" t="str">
        <f>IF(A95=1,D95,IF(A95=2,E95,IF(A95=3,F95,IF(A95=4,G95,IF(A95=5,D95-G95,"")))))</f>
        <v/>
      </c>
      <c r="D95" s="541">
        <v>960</v>
      </c>
      <c r="E95" s="542">
        <v>260</v>
      </c>
      <c r="F95" s="312">
        <v>690</v>
      </c>
      <c r="G95" s="313">
        <v>10</v>
      </c>
      <c r="H95" s="3"/>
      <c r="I95" s="911"/>
      <c r="J95" s="605" t="s">
        <v>862</v>
      </c>
      <c r="K95" s="915" t="str">
        <f t="shared" si="17"/>
        <v/>
      </c>
      <c r="L95" s="755">
        <v>1470</v>
      </c>
      <c r="M95" s="791">
        <v>50</v>
      </c>
      <c r="N95" s="791">
        <v>920</v>
      </c>
      <c r="O95" s="791">
        <v>500</v>
      </c>
    </row>
    <row r="96" spans="1:15" ht="17.100000000000001" customHeight="1">
      <c r="A96" s="308"/>
      <c r="B96" s="444" t="s">
        <v>603</v>
      </c>
      <c r="C96" s="682" t="str">
        <f>IF(A96=1,D96,IF(A96=2,E96,IF(A96=3,F96,IF(A96=4,G96,IF(A96=5,D96-G96,"")))))</f>
        <v/>
      </c>
      <c r="D96" s="541">
        <v>330</v>
      </c>
      <c r="E96" s="542">
        <v>85</v>
      </c>
      <c r="F96" s="312">
        <v>240</v>
      </c>
      <c r="G96" s="313">
        <v>5</v>
      </c>
      <c r="I96" s="911"/>
      <c r="J96" s="605" t="s">
        <v>903</v>
      </c>
      <c r="K96" s="915" t="str">
        <f t="shared" si="17"/>
        <v/>
      </c>
      <c r="L96" s="755">
        <v>660</v>
      </c>
      <c r="M96" s="791">
        <v>120</v>
      </c>
      <c r="N96" s="791">
        <v>530</v>
      </c>
      <c r="O96" s="791">
        <v>10</v>
      </c>
    </row>
    <row r="97" spans="1:15" s="3" customFormat="1" ht="17.100000000000001" customHeight="1">
      <c r="A97" s="308"/>
      <c r="B97" s="444" t="s">
        <v>71</v>
      </c>
      <c r="C97" s="682" t="str">
        <f>IF(A97=1,D97,IF(A97=2,E97,IF(A97=3,F97,IF(A97=4,G97,IF(A97=5,D97-G97,"")))))</f>
        <v/>
      </c>
      <c r="D97" s="541">
        <v>650</v>
      </c>
      <c r="E97" s="542">
        <v>445</v>
      </c>
      <c r="F97" s="312">
        <v>200</v>
      </c>
      <c r="G97" s="313">
        <v>5</v>
      </c>
      <c r="H97" s="1"/>
      <c r="I97" s="912"/>
      <c r="J97" s="606" t="s">
        <v>904</v>
      </c>
      <c r="K97" s="916" t="str">
        <f t="shared" si="17"/>
        <v/>
      </c>
      <c r="L97" s="755">
        <v>420</v>
      </c>
      <c r="M97" s="791">
        <v>100</v>
      </c>
      <c r="N97" s="791">
        <v>300</v>
      </c>
      <c r="O97" s="791">
        <v>20</v>
      </c>
    </row>
    <row r="98" spans="1:15" s="3" customFormat="1" ht="17.100000000000001" customHeight="1" thickBot="1">
      <c r="A98" s="114"/>
      <c r="B98" s="96" t="s">
        <v>72</v>
      </c>
      <c r="C98" s="689" t="str">
        <f>IF(A98=1,D98,IF(A98=2,E98,IF(A98=3,F98,IF(A98=4,G98,IF(A98=5,D98-G98,"")))))</f>
        <v/>
      </c>
      <c r="D98" s="644">
        <v>4525</v>
      </c>
      <c r="E98" s="643">
        <v>2340</v>
      </c>
      <c r="F98" s="73">
        <v>2100</v>
      </c>
      <c r="G98" s="74">
        <v>85</v>
      </c>
      <c r="H98" s="1"/>
      <c r="I98" s="912"/>
      <c r="J98" s="606" t="s">
        <v>905</v>
      </c>
      <c r="K98" s="916" t="str">
        <f t="shared" si="17"/>
        <v/>
      </c>
      <c r="L98" s="755">
        <v>420</v>
      </c>
      <c r="M98" s="791">
        <v>110</v>
      </c>
      <c r="N98" s="791">
        <v>290</v>
      </c>
      <c r="O98" s="791">
        <v>20</v>
      </c>
    </row>
    <row r="99" spans="1:15" ht="17.100000000000001" customHeight="1" thickTop="1">
      <c r="A99" s="433"/>
      <c r="B99" s="443" t="s">
        <v>127</v>
      </c>
      <c r="C99" s="876">
        <f>SUM(C94:C98)</f>
        <v>0</v>
      </c>
      <c r="D99" s="441">
        <v>7245</v>
      </c>
      <c r="E99" s="442">
        <v>3360</v>
      </c>
      <c r="F99" s="438">
        <v>3760</v>
      </c>
      <c r="G99" s="439">
        <v>125</v>
      </c>
      <c r="I99" s="911"/>
      <c r="J99" s="605" t="s">
        <v>906</v>
      </c>
      <c r="K99" s="915" t="str">
        <f t="shared" si="17"/>
        <v/>
      </c>
      <c r="L99" s="755">
        <v>335</v>
      </c>
      <c r="M99" s="791">
        <v>90</v>
      </c>
      <c r="N99" s="791">
        <v>240</v>
      </c>
      <c r="O99" s="791">
        <v>5</v>
      </c>
    </row>
    <row r="100" spans="1:15" ht="17.100000000000001" customHeight="1">
      <c r="A100" s="5"/>
      <c r="B100" s="1"/>
      <c r="C100" s="5"/>
      <c r="D100" s="1"/>
      <c r="I100" s="911"/>
      <c r="J100" s="605" t="s">
        <v>907</v>
      </c>
      <c r="K100" s="915" t="str">
        <f t="shared" si="17"/>
        <v/>
      </c>
      <c r="L100" s="755">
        <v>650</v>
      </c>
      <c r="M100" s="791">
        <v>125</v>
      </c>
      <c r="N100" s="791">
        <v>520</v>
      </c>
      <c r="O100" s="791">
        <v>5</v>
      </c>
    </row>
    <row r="101" spans="1:15" ht="17.100000000000001" customHeight="1">
      <c r="A101" s="446"/>
      <c r="B101" s="51" t="s">
        <v>692</v>
      </c>
      <c r="C101" s="681" t="str">
        <f>IF(A101=1,D101,IF(A101=2,E101,IF(A101=3,F101,IF(A101=4,G101,IF(A101=5,D101-G101,"")))))</f>
        <v/>
      </c>
      <c r="D101" s="64">
        <v>2210</v>
      </c>
      <c r="E101" s="63">
        <v>945</v>
      </c>
      <c r="F101" s="32">
        <v>1210</v>
      </c>
      <c r="G101" s="33">
        <v>55</v>
      </c>
      <c r="I101" s="911"/>
      <c r="J101" s="605" t="s">
        <v>864</v>
      </c>
      <c r="K101" s="915" t="str">
        <f t="shared" si="17"/>
        <v/>
      </c>
      <c r="L101" s="755">
        <v>1365</v>
      </c>
      <c r="M101" s="791">
        <v>375</v>
      </c>
      <c r="N101" s="791">
        <v>970</v>
      </c>
      <c r="O101" s="791">
        <v>20</v>
      </c>
    </row>
    <row r="102" spans="1:15" ht="17.100000000000001" customHeight="1">
      <c r="A102" s="447"/>
      <c r="B102" s="444" t="s">
        <v>277</v>
      </c>
      <c r="C102" s="682" t="str">
        <f>IF(A102=1,D102,IF(A102=2,E102,IF(A102=3,F102,IF(A102=4,G102,IF(A102=5,D102-G102,"")))))</f>
        <v/>
      </c>
      <c r="D102" s="541">
        <v>2015</v>
      </c>
      <c r="E102" s="646">
        <v>1150</v>
      </c>
      <c r="F102" s="312">
        <v>820</v>
      </c>
      <c r="G102" s="313">
        <v>45</v>
      </c>
      <c r="I102" s="911"/>
      <c r="J102" s="605" t="s">
        <v>865</v>
      </c>
      <c r="K102" s="915" t="str">
        <f t="shared" si="17"/>
        <v/>
      </c>
      <c r="L102" s="755">
        <v>1240</v>
      </c>
      <c r="M102" s="791">
        <v>80</v>
      </c>
      <c r="N102" s="791">
        <v>1160</v>
      </c>
      <c r="O102" s="791">
        <v>0</v>
      </c>
    </row>
    <row r="103" spans="1:15" ht="17.100000000000001" customHeight="1">
      <c r="A103" s="447"/>
      <c r="B103" s="444" t="s">
        <v>704</v>
      </c>
      <c r="C103" s="682" t="str">
        <f>IF(A103=1,D103,IF(A103=2,E103,IF(A103=3,F103,IF(A103=4,G103,IF(A103=5,D103-G103,"")))))</f>
        <v/>
      </c>
      <c r="D103" s="541">
        <v>1495</v>
      </c>
      <c r="E103" s="646">
        <v>710</v>
      </c>
      <c r="F103" s="312">
        <v>750</v>
      </c>
      <c r="G103" s="313">
        <v>35</v>
      </c>
      <c r="I103" s="1099"/>
      <c r="J103" s="1101" t="s">
        <v>866</v>
      </c>
      <c r="K103" s="1103" t="str">
        <f t="shared" si="17"/>
        <v/>
      </c>
      <c r="L103" s="1105">
        <v>950</v>
      </c>
      <c r="M103" s="1016">
        <v>190</v>
      </c>
      <c r="N103" s="1016">
        <v>760</v>
      </c>
      <c r="O103" s="1016">
        <v>0</v>
      </c>
    </row>
    <row r="104" spans="1:15" ht="17.100000000000001" customHeight="1" thickBot="1">
      <c r="A104" s="447"/>
      <c r="B104" s="444" t="s">
        <v>931</v>
      </c>
      <c r="C104" s="682" t="str">
        <f>IF(A104=1,D104,IF(A104=2,E104,IF(A104=3,F104,IF(A104=4,G104,IF(A104=5,D104-G104,"")))))</f>
        <v/>
      </c>
      <c r="D104" s="541">
        <v>2200</v>
      </c>
      <c r="E104" s="646">
        <v>2155</v>
      </c>
      <c r="F104" s="312">
        <v>30</v>
      </c>
      <c r="G104" s="313">
        <v>15</v>
      </c>
      <c r="I104" s="1100"/>
      <c r="J104" s="1102"/>
      <c r="K104" s="1104" t="str">
        <f t="shared" si="17"/>
        <v/>
      </c>
      <c r="L104" s="1106"/>
      <c r="M104" s="1017"/>
      <c r="N104" s="1017"/>
      <c r="O104" s="1017"/>
    </row>
    <row r="105" spans="1:15" ht="17.100000000000001" customHeight="1" thickTop="1">
      <c r="A105" s="433"/>
      <c r="B105" s="443" t="s">
        <v>128</v>
      </c>
      <c r="C105" s="876">
        <f>SUM(C101:C104)</f>
        <v>0</v>
      </c>
      <c r="D105" s="441">
        <v>7920</v>
      </c>
      <c r="E105" s="442">
        <v>4960</v>
      </c>
      <c r="F105" s="438">
        <v>2810</v>
      </c>
      <c r="G105" s="439">
        <v>150</v>
      </c>
      <c r="I105" s="913"/>
      <c r="J105" s="607" t="s">
        <v>910</v>
      </c>
      <c r="K105" s="917" t="str">
        <f t="shared" si="17"/>
        <v/>
      </c>
      <c r="L105" s="792">
        <v>1025</v>
      </c>
      <c r="M105" s="793">
        <v>55</v>
      </c>
      <c r="N105" s="793">
        <v>740</v>
      </c>
      <c r="O105" s="793">
        <v>230</v>
      </c>
    </row>
    <row r="106" spans="1:15" ht="17.100000000000001" customHeight="1">
      <c r="A106" s="5"/>
      <c r="B106" s="1"/>
      <c r="C106" s="5"/>
      <c r="D106" s="1"/>
      <c r="H106" s="3"/>
      <c r="I106" s="903"/>
      <c r="J106" s="608" t="s">
        <v>915</v>
      </c>
      <c r="K106" s="918" t="str">
        <f t="shared" si="17"/>
        <v/>
      </c>
      <c r="L106" s="794">
        <v>1345</v>
      </c>
      <c r="M106" s="795">
        <v>320</v>
      </c>
      <c r="N106" s="795">
        <v>1010</v>
      </c>
      <c r="O106" s="795">
        <v>15</v>
      </c>
    </row>
    <row r="107" spans="1:15" ht="17.100000000000001" customHeight="1">
      <c r="A107" s="446"/>
      <c r="B107" s="53" t="s">
        <v>426</v>
      </c>
      <c r="C107" s="681" t="str">
        <f>IF(A107=1,D107,IF(A107=2,E107,IF(A107=3,F107,IF(A107=4,G107,IF(A107=5,D107-G107,"")))))</f>
        <v/>
      </c>
      <c r="D107" s="64">
        <v>410</v>
      </c>
      <c r="E107" s="63">
        <v>0</v>
      </c>
      <c r="F107" s="32">
        <v>410</v>
      </c>
      <c r="G107" s="33">
        <v>0</v>
      </c>
      <c r="H107" s="3"/>
      <c r="I107" s="911"/>
      <c r="J107" s="605" t="s">
        <v>944</v>
      </c>
      <c r="K107" s="915" t="str">
        <f t="shared" si="17"/>
        <v/>
      </c>
      <c r="L107" s="755">
        <v>2335</v>
      </c>
      <c r="M107" s="791">
        <v>720</v>
      </c>
      <c r="N107" s="791">
        <v>1600</v>
      </c>
      <c r="O107" s="791">
        <v>15</v>
      </c>
    </row>
    <row r="108" spans="1:15" ht="17.100000000000001" customHeight="1" thickBot="1">
      <c r="A108" s="447"/>
      <c r="B108" s="445" t="s">
        <v>706</v>
      </c>
      <c r="C108" s="682" t="str">
        <f>IF(A108=1,D108,IF(A108=2,E108,IF(A108=3,F108,IF(A108=4,G108,IF(A108=5,D108-G108,"")))))</f>
        <v/>
      </c>
      <c r="D108" s="541">
        <v>3210</v>
      </c>
      <c r="E108" s="542">
        <v>895</v>
      </c>
      <c r="F108" s="312">
        <v>2250</v>
      </c>
      <c r="G108" s="313">
        <v>65</v>
      </c>
      <c r="I108" s="911"/>
      <c r="J108" s="605" t="s">
        <v>916</v>
      </c>
      <c r="K108" s="915" t="str">
        <f t="shared" si="17"/>
        <v/>
      </c>
      <c r="L108" s="755">
        <v>900</v>
      </c>
      <c r="M108" s="791">
        <v>195</v>
      </c>
      <c r="N108" s="791">
        <v>700</v>
      </c>
      <c r="O108" s="791">
        <v>5</v>
      </c>
    </row>
    <row r="109" spans="1:15" s="3" customFormat="1" ht="17.100000000000001" customHeight="1" thickTop="1">
      <c r="A109" s="447"/>
      <c r="B109" s="445" t="s">
        <v>471</v>
      </c>
      <c r="C109" s="682" t="str">
        <f>IF(A109=1,D109,IF(A109=2,E109,IF(A109=3,F109,IF(A109=4,G109,IF(A109=5,D109-G109,"")))))</f>
        <v/>
      </c>
      <c r="D109" s="541">
        <v>1380</v>
      </c>
      <c r="E109" s="646">
        <v>300</v>
      </c>
      <c r="F109" s="542">
        <v>1070</v>
      </c>
      <c r="G109" s="313">
        <v>10</v>
      </c>
      <c r="H109" s="1"/>
      <c r="I109" s="174"/>
      <c r="J109" s="609" t="s">
        <v>942</v>
      </c>
      <c r="K109" s="876">
        <f>SUM(K91:K108)</f>
        <v>0</v>
      </c>
      <c r="L109" s="441">
        <v>17980</v>
      </c>
      <c r="M109" s="442">
        <v>2645</v>
      </c>
      <c r="N109" s="438">
        <v>12380</v>
      </c>
      <c r="O109" s="439">
        <v>2955</v>
      </c>
    </row>
    <row r="110" spans="1:15" s="3" customFormat="1" ht="17.100000000000001" customHeight="1">
      <c r="A110" s="950"/>
      <c r="B110" s="1019" t="s">
        <v>707</v>
      </c>
      <c r="C110" s="1021" t="str">
        <f>IF(A110=1,D110,IF(A110=2,E110,IF(A110=3,F110,IF(A110=4,G110,IF(A110=5,D110-G110,"")))))</f>
        <v/>
      </c>
      <c r="D110" s="1023">
        <v>2545</v>
      </c>
      <c r="E110" s="1025">
        <v>855</v>
      </c>
      <c r="F110" s="978">
        <v>1670</v>
      </c>
      <c r="G110" s="986">
        <v>20</v>
      </c>
      <c r="H110" s="1"/>
      <c r="K110" s="612"/>
    </row>
    <row r="111" spans="1:15" ht="17.100000000000001" customHeight="1" thickBot="1">
      <c r="A111" s="1018"/>
      <c r="B111" s="1020"/>
      <c r="C111" s="1022"/>
      <c r="D111" s="1024"/>
      <c r="E111" s="1026"/>
      <c r="F111" s="1027"/>
      <c r="G111" s="1028"/>
      <c r="I111" s="508"/>
      <c r="J111" s="499" t="s">
        <v>943</v>
      </c>
      <c r="K111" s="879" t="str">
        <f t="shared" ref="K111:K113" si="18">IF(I111=1,L111,IF(I111=2,M111,IF(I111=3,N111,IF(I111=4,O111,IF(I111=5,L111-O111,"")))))</f>
        <v/>
      </c>
      <c r="L111" s="796">
        <v>2945</v>
      </c>
      <c r="M111" s="502">
        <v>820</v>
      </c>
      <c r="N111" s="502">
        <v>2080</v>
      </c>
      <c r="O111" s="797">
        <v>45</v>
      </c>
    </row>
    <row r="112" spans="1:15" ht="17.100000000000001" customHeight="1" thickTop="1">
      <c r="A112" s="433"/>
      <c r="B112" s="54" t="s">
        <v>123</v>
      </c>
      <c r="C112" s="876">
        <f>SUM(C107:C111)</f>
        <v>0</v>
      </c>
      <c r="D112" s="441">
        <v>7545</v>
      </c>
      <c r="E112" s="442">
        <v>2050</v>
      </c>
      <c r="F112" s="438">
        <v>5400</v>
      </c>
      <c r="G112" s="439">
        <v>95</v>
      </c>
      <c r="I112" s="308"/>
      <c r="J112" s="444" t="s">
        <v>306</v>
      </c>
      <c r="K112" s="682" t="str">
        <f t="shared" si="18"/>
        <v/>
      </c>
      <c r="L112" s="541">
        <v>140</v>
      </c>
      <c r="M112" s="542">
        <v>90</v>
      </c>
      <c r="N112" s="312">
        <v>50</v>
      </c>
      <c r="O112" s="313">
        <v>0</v>
      </c>
    </row>
    <row r="113" spans="1:17" ht="17.100000000000001" customHeight="1" thickBot="1">
      <c r="A113" s="2"/>
      <c r="B113" s="75"/>
      <c r="C113" s="687"/>
      <c r="D113" s="14"/>
      <c r="E113" s="28"/>
      <c r="F113" s="28"/>
      <c r="G113" s="28"/>
      <c r="I113" s="114"/>
      <c r="J113" s="96" t="s">
        <v>275</v>
      </c>
      <c r="K113" s="689" t="str">
        <f t="shared" si="18"/>
        <v/>
      </c>
      <c r="L113" s="644">
        <v>2060</v>
      </c>
      <c r="M113" s="643">
        <v>630</v>
      </c>
      <c r="N113" s="73">
        <v>1400</v>
      </c>
      <c r="O113" s="74">
        <v>30</v>
      </c>
    </row>
    <row r="114" spans="1:17" ht="17.100000000000001" customHeight="1" thickTop="1">
      <c r="A114" s="446"/>
      <c r="B114" s="53" t="s">
        <v>475</v>
      </c>
      <c r="C114" s="691" t="str">
        <f t="shared" ref="C114:C119" si="19">IF(A114=1,D114,IF(A114=2,E114,IF(A114=3,F114,IF(A114=4,G114,IF(A114=5,D114-G114,"")))))</f>
        <v/>
      </c>
      <c r="D114" s="64">
        <v>1035</v>
      </c>
      <c r="E114" s="63">
        <v>220</v>
      </c>
      <c r="F114" s="32">
        <v>780</v>
      </c>
      <c r="G114" s="33">
        <v>35</v>
      </c>
      <c r="I114" s="315"/>
      <c r="J114" s="318" t="s">
        <v>580</v>
      </c>
      <c r="K114" s="876">
        <f>SUM(K111:K113)</f>
        <v>0</v>
      </c>
      <c r="L114" s="441">
        <v>5145</v>
      </c>
      <c r="M114" s="442">
        <v>1540</v>
      </c>
      <c r="N114" s="438">
        <v>3530</v>
      </c>
      <c r="O114" s="439">
        <v>75</v>
      </c>
      <c r="P114" s="354"/>
    </row>
    <row r="115" spans="1:17" ht="17.100000000000001" customHeight="1">
      <c r="A115" s="447"/>
      <c r="B115" s="445" t="s">
        <v>480</v>
      </c>
      <c r="C115" s="682" t="str">
        <f t="shared" si="19"/>
        <v/>
      </c>
      <c r="D115" s="541">
        <v>1520</v>
      </c>
      <c r="E115" s="542">
        <v>140</v>
      </c>
      <c r="F115" s="312">
        <v>1220</v>
      </c>
      <c r="G115" s="313">
        <v>160</v>
      </c>
      <c r="J115" s="1"/>
      <c r="K115" s="1"/>
      <c r="L115" s="1"/>
    </row>
    <row r="116" spans="1:17" ht="17.100000000000001" customHeight="1">
      <c r="A116" s="447"/>
      <c r="B116" s="445" t="s">
        <v>481</v>
      </c>
      <c r="C116" s="682" t="str">
        <f t="shared" si="19"/>
        <v/>
      </c>
      <c r="D116" s="541">
        <v>3025</v>
      </c>
      <c r="E116" s="542">
        <v>600</v>
      </c>
      <c r="F116" s="312">
        <v>2340</v>
      </c>
      <c r="G116" s="313">
        <v>85</v>
      </c>
      <c r="I116" s="446"/>
      <c r="J116" s="51" t="s">
        <v>48</v>
      </c>
      <c r="K116" s="681" t="str">
        <f t="shared" ref="K116:K117" si="20">IF(I116=1,L116,IF(I116=2,M116,IF(I116=3,N116,IF(I116=4,O116,IF(I116=5,L116-O116,"")))))</f>
        <v/>
      </c>
      <c r="L116" s="64">
        <v>830</v>
      </c>
      <c r="M116" s="63">
        <v>485</v>
      </c>
      <c r="N116" s="32">
        <v>330</v>
      </c>
      <c r="O116" s="33">
        <v>15</v>
      </c>
    </row>
    <row r="117" spans="1:17" ht="17.100000000000001" customHeight="1" thickBot="1">
      <c r="A117" s="447"/>
      <c r="B117" s="445" t="s">
        <v>484</v>
      </c>
      <c r="C117" s="682" t="str">
        <f t="shared" si="19"/>
        <v/>
      </c>
      <c r="D117" s="541">
        <v>1140</v>
      </c>
      <c r="E117" s="542">
        <v>290</v>
      </c>
      <c r="F117" s="312">
        <v>830</v>
      </c>
      <c r="G117" s="313">
        <v>20</v>
      </c>
      <c r="I117" s="114"/>
      <c r="J117" s="96" t="s">
        <v>57</v>
      </c>
      <c r="K117" s="689" t="str">
        <f t="shared" si="20"/>
        <v/>
      </c>
      <c r="L117" s="644">
        <v>1165</v>
      </c>
      <c r="M117" s="645">
        <v>785</v>
      </c>
      <c r="N117" s="73">
        <v>350</v>
      </c>
      <c r="O117" s="74">
        <v>30</v>
      </c>
      <c r="Q117" s="428"/>
    </row>
    <row r="118" spans="1:17" ht="17.100000000000001" customHeight="1" thickTop="1">
      <c r="A118" s="447"/>
      <c r="B118" s="445" t="s">
        <v>49</v>
      </c>
      <c r="C118" s="682" t="str">
        <f t="shared" si="19"/>
        <v/>
      </c>
      <c r="D118" s="541">
        <v>445</v>
      </c>
      <c r="E118" s="542">
        <v>125</v>
      </c>
      <c r="F118" s="312">
        <v>310</v>
      </c>
      <c r="G118" s="313">
        <v>10</v>
      </c>
      <c r="I118" s="315"/>
      <c r="J118" s="589" t="s">
        <v>578</v>
      </c>
      <c r="K118" s="876">
        <f>SUM(K116:K117)</f>
        <v>0</v>
      </c>
      <c r="L118" s="441">
        <v>1995</v>
      </c>
      <c r="M118" s="442">
        <v>1270</v>
      </c>
      <c r="N118" s="438">
        <v>680</v>
      </c>
      <c r="O118" s="439">
        <v>45</v>
      </c>
    </row>
    <row r="119" spans="1:17" ht="17.100000000000001" customHeight="1" thickBot="1">
      <c r="A119" s="307"/>
      <c r="B119" s="602" t="s">
        <v>58</v>
      </c>
      <c r="C119" s="692" t="str">
        <f t="shared" si="19"/>
        <v/>
      </c>
      <c r="D119" s="644">
        <v>425</v>
      </c>
      <c r="E119" s="645">
        <v>125</v>
      </c>
      <c r="F119" s="73">
        <v>290</v>
      </c>
      <c r="G119" s="74">
        <v>10</v>
      </c>
      <c r="I119" s="10"/>
      <c r="J119" s="1"/>
      <c r="K119" s="5"/>
      <c r="L119" s="1"/>
    </row>
    <row r="120" spans="1:17" ht="17.100000000000001" customHeight="1" thickTop="1" thickBot="1">
      <c r="A120" s="170"/>
      <c r="B120" s="54" t="s">
        <v>124</v>
      </c>
      <c r="C120" s="876">
        <f>SUM(C114:C119)</f>
        <v>0</v>
      </c>
      <c r="D120" s="441">
        <v>7590</v>
      </c>
      <c r="E120" s="442">
        <v>1500</v>
      </c>
      <c r="F120" s="438">
        <v>5770</v>
      </c>
      <c r="G120" s="439">
        <v>320</v>
      </c>
      <c r="I120" s="413"/>
      <c r="J120" s="414" t="s">
        <v>494</v>
      </c>
      <c r="K120" s="878">
        <f>SUM(C73,C78,C82,C92,C99,C105,C112,C120,K67,K75,K81,K114,K118,K89,K109)</f>
        <v>0</v>
      </c>
      <c r="L120" s="99">
        <v>113345</v>
      </c>
      <c r="M120" s="99">
        <v>43380</v>
      </c>
      <c r="N120" s="99">
        <v>64520</v>
      </c>
      <c r="O120" s="429">
        <v>5445</v>
      </c>
    </row>
    <row r="121" spans="1:17" ht="17.100000000000001" customHeight="1">
      <c r="A121" s="2"/>
      <c r="B121" s="75"/>
      <c r="C121" s="687"/>
      <c r="D121" s="14"/>
      <c r="E121" s="28"/>
      <c r="F121" s="28"/>
      <c r="G121" s="28"/>
      <c r="I121" s="875"/>
      <c r="J121" s="44" t="s">
        <v>1050</v>
      </c>
      <c r="K121" s="720"/>
      <c r="M121" s="44"/>
      <c r="N121" s="720"/>
      <c r="O121" s="10"/>
    </row>
    <row r="122" spans="1:17" ht="17.100000000000001" customHeight="1">
      <c r="A122" s="2"/>
      <c r="B122" s="75"/>
      <c r="C122" s="687"/>
      <c r="D122" s="14"/>
      <c r="E122" s="28"/>
      <c r="F122" s="28"/>
      <c r="G122" s="28"/>
      <c r="I122" s="981" t="s">
        <v>1054</v>
      </c>
      <c r="J122" s="981"/>
      <c r="K122" s="981"/>
      <c r="L122" s="981"/>
      <c r="M122" s="981"/>
      <c r="N122" s="981"/>
      <c r="O122" s="981"/>
    </row>
    <row r="123" spans="1:17" ht="17.100000000000001" customHeight="1">
      <c r="A123" s="5"/>
      <c r="B123" s="46" t="s">
        <v>353</v>
      </c>
      <c r="C123" s="5"/>
      <c r="D123" s="1"/>
      <c r="H123" s="3"/>
      <c r="I123" s="1029"/>
      <c r="J123" s="1029"/>
      <c r="K123" s="1029"/>
      <c r="L123" s="1029"/>
      <c r="M123" s="1029"/>
      <c r="N123" s="1029"/>
      <c r="O123" s="1029"/>
    </row>
    <row r="124" spans="1:17" s="3" customFormat="1" ht="17.100000000000001" customHeight="1">
      <c r="A124" s="446"/>
      <c r="B124" s="51" t="s">
        <v>708</v>
      </c>
      <c r="C124" s="681" t="str">
        <f>IF(A124=1,D124,IF(A124=2,E124,IF(A124=3,F124,IF(A124=4,G124,IF(A124=5,D124-G124,"")))))</f>
        <v/>
      </c>
      <c r="D124" s="64">
        <v>1110</v>
      </c>
      <c r="E124" s="63">
        <v>685</v>
      </c>
      <c r="F124" s="63">
        <v>420</v>
      </c>
      <c r="G124" s="33">
        <v>5</v>
      </c>
      <c r="I124" s="446"/>
      <c r="J124" s="51" t="s">
        <v>614</v>
      </c>
      <c r="K124" s="681" t="str">
        <f t="shared" ref="K124:K128" si="21">IF(I124=1,L124,IF(I124=2,M124,IF(I124=3,N124,IF(I124=4,O124,IF(I124=5,L124-O124,"")))))</f>
        <v/>
      </c>
      <c r="L124" s="64">
        <v>1430</v>
      </c>
      <c r="M124" s="63">
        <v>390</v>
      </c>
      <c r="N124" s="63">
        <v>1010</v>
      </c>
      <c r="O124" s="35">
        <v>30</v>
      </c>
    </row>
    <row r="125" spans="1:17" s="3" customFormat="1" ht="17.100000000000001" customHeight="1">
      <c r="A125" s="950"/>
      <c r="B125" s="952" t="s">
        <v>811</v>
      </c>
      <c r="C125" s="954" t="str">
        <f>IF(A125=1,D125,IF(A125=2,E125,IF(A125=3,F125,IF(A125=4,G125,IF(A125=5,D125-G125,"")))))</f>
        <v/>
      </c>
      <c r="D125" s="974">
        <v>6320</v>
      </c>
      <c r="E125" s="976">
        <v>2540</v>
      </c>
      <c r="F125" s="978">
        <v>3720</v>
      </c>
      <c r="G125" s="986">
        <v>60</v>
      </c>
      <c r="H125" s="6"/>
      <c r="I125" s="447"/>
      <c r="J125" s="444" t="s">
        <v>615</v>
      </c>
      <c r="K125" s="682" t="str">
        <f t="shared" si="21"/>
        <v/>
      </c>
      <c r="L125" s="541">
        <v>1310</v>
      </c>
      <c r="M125" s="60">
        <v>420</v>
      </c>
      <c r="N125" s="540">
        <v>870</v>
      </c>
      <c r="O125" s="543">
        <v>20</v>
      </c>
    </row>
    <row r="126" spans="1:17" s="3" customFormat="1" ht="17.100000000000001" customHeight="1">
      <c r="A126" s="951"/>
      <c r="B126" s="1037"/>
      <c r="C126" s="955"/>
      <c r="D126" s="975"/>
      <c r="E126" s="977"/>
      <c r="F126" s="979"/>
      <c r="G126" s="987"/>
      <c r="H126" s="6"/>
      <c r="I126" s="447"/>
      <c r="J126" s="444" t="s">
        <v>616</v>
      </c>
      <c r="K126" s="682" t="str">
        <f t="shared" si="21"/>
        <v/>
      </c>
      <c r="L126" s="541">
        <v>2875</v>
      </c>
      <c r="M126" s="60">
        <v>545</v>
      </c>
      <c r="N126" s="540">
        <v>2210</v>
      </c>
      <c r="O126" s="543">
        <v>120</v>
      </c>
    </row>
    <row r="127" spans="1:17" s="3" customFormat="1" ht="17.100000000000001" customHeight="1">
      <c r="A127" s="447"/>
      <c r="B127" s="444" t="s">
        <v>710</v>
      </c>
      <c r="C127" s="682" t="str">
        <f>IF(A127=1,D127,IF(A127=2,E127,IF(A127=3,F127,IF(A127=4,G127,IF(A127=5,D127-G127,"")))))</f>
        <v/>
      </c>
      <c r="D127" s="541">
        <v>1075</v>
      </c>
      <c r="E127" s="646">
        <v>705</v>
      </c>
      <c r="F127" s="312">
        <v>360</v>
      </c>
      <c r="G127" s="313">
        <v>10</v>
      </c>
      <c r="H127" s="6"/>
      <c r="I127" s="447"/>
      <c r="J127" s="444" t="s">
        <v>618</v>
      </c>
      <c r="K127" s="682" t="str">
        <f t="shared" si="21"/>
        <v/>
      </c>
      <c r="L127" s="553">
        <v>1150</v>
      </c>
      <c r="M127" s="60">
        <v>310</v>
      </c>
      <c r="N127" s="540">
        <v>770</v>
      </c>
      <c r="O127" s="543">
        <v>70</v>
      </c>
    </row>
    <row r="128" spans="1:17" s="3" customFormat="1" ht="17.100000000000001" customHeight="1" thickBot="1">
      <c r="A128" s="307"/>
      <c r="B128" s="96" t="s">
        <v>285</v>
      </c>
      <c r="C128" s="689" t="str">
        <f>IF(A128=1,D128,IF(A128=2,E128,IF(A128=3,F128,IF(A128=4,G128,IF(A128=5,D128-G128,"")))))</f>
        <v/>
      </c>
      <c r="D128" s="644">
        <v>360</v>
      </c>
      <c r="E128" s="645">
        <v>340</v>
      </c>
      <c r="F128" s="73">
        <v>20</v>
      </c>
      <c r="G128" s="74">
        <v>0</v>
      </c>
      <c r="H128" s="6"/>
      <c r="I128" s="307"/>
      <c r="J128" s="96" t="s">
        <v>623</v>
      </c>
      <c r="K128" s="689" t="str">
        <f t="shared" si="21"/>
        <v/>
      </c>
      <c r="L128" s="97">
        <v>995</v>
      </c>
      <c r="M128" s="77">
        <v>285</v>
      </c>
      <c r="N128" s="78">
        <v>670</v>
      </c>
      <c r="O128" s="79">
        <v>40</v>
      </c>
    </row>
    <row r="129" spans="1:15" ht="17.100000000000001" customHeight="1" thickTop="1">
      <c r="A129" s="433"/>
      <c r="B129" s="443" t="s">
        <v>135</v>
      </c>
      <c r="C129" s="876">
        <f>SUM(C124:C128)</f>
        <v>0</v>
      </c>
      <c r="D129" s="441">
        <v>8865</v>
      </c>
      <c r="E129" s="442">
        <v>4270</v>
      </c>
      <c r="F129" s="438">
        <v>4520</v>
      </c>
      <c r="G129" s="439">
        <v>75</v>
      </c>
      <c r="H129" s="6"/>
      <c r="I129" s="170"/>
      <c r="J129" s="54" t="s">
        <v>145</v>
      </c>
      <c r="K129" s="876">
        <f>SUM(K124:K128)</f>
        <v>0</v>
      </c>
      <c r="L129" s="441">
        <v>7760</v>
      </c>
      <c r="M129" s="442">
        <v>1950</v>
      </c>
      <c r="N129" s="438">
        <v>5530</v>
      </c>
      <c r="O129" s="439">
        <v>280</v>
      </c>
    </row>
    <row r="130" spans="1:15" ht="17.100000000000001" customHeight="1">
      <c r="C130" s="688"/>
      <c r="H130" s="6"/>
      <c r="K130" s="720"/>
    </row>
    <row r="131" spans="1:15" ht="17.100000000000001" customHeight="1">
      <c r="A131" s="446"/>
      <c r="B131" s="51" t="s">
        <v>287</v>
      </c>
      <c r="C131" s="681" t="str">
        <f>IF(A131=1,D131,IF(A131=2,E131,IF(A131=3,F131,IF(A131=4,G131,IF(A131=5,D131-G131,"")))))</f>
        <v/>
      </c>
      <c r="D131" s="64">
        <v>765</v>
      </c>
      <c r="E131" s="63">
        <v>70</v>
      </c>
      <c r="F131" s="32">
        <v>680</v>
      </c>
      <c r="G131" s="33">
        <v>15</v>
      </c>
      <c r="H131" s="3"/>
      <c r="I131" s="446"/>
      <c r="J131" s="53" t="s">
        <v>25</v>
      </c>
      <c r="K131" s="681" t="str">
        <f t="shared" ref="K131:K136" si="22">IF(I131=1,L131,IF(I131=2,M131,IF(I131=3,N131,IF(I131=4,O131,IF(I131=5,L131-O131,"")))))</f>
        <v/>
      </c>
      <c r="L131" s="64">
        <v>335</v>
      </c>
      <c r="M131" s="63">
        <v>205</v>
      </c>
      <c r="N131" s="32">
        <v>130</v>
      </c>
      <c r="O131" s="33">
        <v>0</v>
      </c>
    </row>
    <row r="132" spans="1:15" ht="17.100000000000001" customHeight="1">
      <c r="A132" s="950"/>
      <c r="B132" s="1010" t="s">
        <v>813</v>
      </c>
      <c r="C132" s="1011" t="str">
        <f>IF(A132=1,D132,IF(A132=2,E132,IF(A132=3,F132,IF(A132=4,G132,IF(A132=5,D132-G132,"")))))</f>
        <v/>
      </c>
      <c r="D132" s="1012">
        <v>3405</v>
      </c>
      <c r="E132" s="1014">
        <v>1595</v>
      </c>
      <c r="F132" s="960">
        <v>1670</v>
      </c>
      <c r="G132" s="948">
        <v>140</v>
      </c>
      <c r="I132" s="447"/>
      <c r="J132" s="445" t="s">
        <v>619</v>
      </c>
      <c r="K132" s="682" t="str">
        <f t="shared" si="22"/>
        <v/>
      </c>
      <c r="L132" s="541">
        <v>2560</v>
      </c>
      <c r="M132" s="542">
        <v>615</v>
      </c>
      <c r="N132" s="312">
        <v>1900</v>
      </c>
      <c r="O132" s="313">
        <v>45</v>
      </c>
    </row>
    <row r="133" spans="1:15" ht="17.100000000000001" customHeight="1">
      <c r="A133" s="951"/>
      <c r="B133" s="1010"/>
      <c r="C133" s="1011"/>
      <c r="D133" s="1013">
        <v>0</v>
      </c>
      <c r="E133" s="1015"/>
      <c r="F133" s="961"/>
      <c r="G133" s="949"/>
      <c r="I133" s="447"/>
      <c r="J133" s="445" t="s">
        <v>714</v>
      </c>
      <c r="K133" s="682" t="str">
        <f t="shared" si="22"/>
        <v/>
      </c>
      <c r="L133" s="541">
        <v>515</v>
      </c>
      <c r="M133" s="542">
        <v>155</v>
      </c>
      <c r="N133" s="312">
        <v>340</v>
      </c>
      <c r="O133" s="313">
        <v>20</v>
      </c>
    </row>
    <row r="134" spans="1:15" ht="17.100000000000001" customHeight="1">
      <c r="A134" s="447"/>
      <c r="B134" s="444" t="s">
        <v>288</v>
      </c>
      <c r="C134" s="682" t="str">
        <f>IF(A134=1,D134,IF(A134=2,E134,IF(A134=3,F134,IF(A134=4,G134,IF(A134=5,D134-G134,"")))))</f>
        <v/>
      </c>
      <c r="D134" s="553">
        <v>1045</v>
      </c>
      <c r="E134" s="60">
        <v>740</v>
      </c>
      <c r="F134" s="540">
        <v>280</v>
      </c>
      <c r="G134" s="543">
        <v>25</v>
      </c>
      <c r="I134" s="447"/>
      <c r="J134" s="445" t="s">
        <v>622</v>
      </c>
      <c r="K134" s="682" t="str">
        <f t="shared" si="22"/>
        <v/>
      </c>
      <c r="L134" s="541">
        <v>670</v>
      </c>
      <c r="M134" s="542">
        <v>290</v>
      </c>
      <c r="N134" s="312">
        <v>370</v>
      </c>
      <c r="O134" s="313">
        <v>10</v>
      </c>
    </row>
    <row r="135" spans="1:15" s="3" customFormat="1" ht="17.100000000000001" customHeight="1">
      <c r="A135" s="447"/>
      <c r="B135" s="444" t="s">
        <v>609</v>
      </c>
      <c r="C135" s="682" t="str">
        <f>IF(A135=1,D135,IF(A135=2,E135,IF(A135=3,F135,IF(A135=4,G135,IF(A135=5,D135-G135,"")))))</f>
        <v/>
      </c>
      <c r="D135" s="553">
        <v>880</v>
      </c>
      <c r="E135" s="542">
        <v>285</v>
      </c>
      <c r="F135" s="312">
        <v>580</v>
      </c>
      <c r="G135" s="313">
        <v>15</v>
      </c>
      <c r="H135" s="1"/>
      <c r="I135" s="565"/>
      <c r="J135" s="57" t="s">
        <v>624</v>
      </c>
      <c r="K135" s="685" t="str">
        <f t="shared" si="22"/>
        <v/>
      </c>
      <c r="L135" s="534">
        <v>2220</v>
      </c>
      <c r="M135" s="62">
        <v>605</v>
      </c>
      <c r="N135" s="533">
        <v>1530</v>
      </c>
      <c r="O135" s="535">
        <v>85</v>
      </c>
    </row>
    <row r="136" spans="1:15" ht="17.100000000000001" customHeight="1" thickBot="1">
      <c r="A136" s="565"/>
      <c r="B136" s="52" t="s">
        <v>610</v>
      </c>
      <c r="C136" s="685" t="str">
        <f>IF(A136=1,D136,IF(A136=2,E136,IF(A136=3,F136,IF(A136=4,G136,IF(A136=5,D136-G136,"")))))</f>
        <v/>
      </c>
      <c r="D136" s="537">
        <v>900</v>
      </c>
      <c r="E136" s="647">
        <v>400</v>
      </c>
      <c r="F136" s="648">
        <v>460</v>
      </c>
      <c r="G136" s="649">
        <v>40</v>
      </c>
      <c r="I136" s="447"/>
      <c r="J136" s="445" t="s">
        <v>924</v>
      </c>
      <c r="K136" s="682" t="str">
        <f t="shared" si="22"/>
        <v/>
      </c>
      <c r="L136" s="541">
        <v>635</v>
      </c>
      <c r="M136" s="542">
        <v>285</v>
      </c>
      <c r="N136" s="312">
        <v>330</v>
      </c>
      <c r="O136" s="313">
        <v>20</v>
      </c>
    </row>
    <row r="137" spans="1:15" ht="17.100000000000001" customHeight="1" thickTop="1">
      <c r="A137" s="433"/>
      <c r="B137" s="443" t="s">
        <v>134</v>
      </c>
      <c r="C137" s="876">
        <f>SUM(C131:C136)</f>
        <v>0</v>
      </c>
      <c r="D137" s="441">
        <v>6995</v>
      </c>
      <c r="E137" s="442">
        <v>3090</v>
      </c>
      <c r="F137" s="438">
        <v>3670</v>
      </c>
      <c r="G137" s="439">
        <v>235</v>
      </c>
      <c r="I137" s="170"/>
      <c r="J137" s="54" t="s">
        <v>131</v>
      </c>
      <c r="K137" s="876">
        <f>SUM(K131:K136)</f>
        <v>0</v>
      </c>
      <c r="L137" s="441">
        <v>6935</v>
      </c>
      <c r="M137" s="442">
        <v>2155</v>
      </c>
      <c r="N137" s="438">
        <v>4600</v>
      </c>
      <c r="O137" s="439">
        <v>180</v>
      </c>
    </row>
    <row r="138" spans="1:15" ht="17.100000000000001" customHeight="1">
      <c r="C138" s="688"/>
      <c r="K138" s="720"/>
    </row>
    <row r="139" spans="1:15" ht="17.100000000000001" customHeight="1">
      <c r="A139" s="446"/>
      <c r="B139" s="51" t="s">
        <v>612</v>
      </c>
      <c r="C139" s="681" t="str">
        <f>IF(A139=1,D139,IF(A139=2,E139,IF(A139=3,F139,IF(A139=4,G139,IF(A139=5,D139-G139,"")))))</f>
        <v/>
      </c>
      <c r="D139" s="64">
        <v>4485</v>
      </c>
      <c r="E139" s="63">
        <v>1070</v>
      </c>
      <c r="F139" s="32">
        <v>3300</v>
      </c>
      <c r="G139" s="33">
        <v>115</v>
      </c>
      <c r="I139" s="446"/>
      <c r="J139" s="51" t="s">
        <v>627</v>
      </c>
      <c r="K139" s="681" t="str">
        <f t="shared" ref="K139:K140" si="23">IF(I139=1,L139,IF(I139=2,M139,IF(I139=3,N139,IF(I139=4,O139,IF(I139=5,L139-O139,"")))))</f>
        <v/>
      </c>
      <c r="L139" s="61">
        <v>650</v>
      </c>
      <c r="M139" s="59">
        <v>340</v>
      </c>
      <c r="N139" s="34">
        <v>290</v>
      </c>
      <c r="O139" s="35">
        <v>20</v>
      </c>
    </row>
    <row r="140" spans="1:15" ht="17.100000000000001" customHeight="1" thickBot="1">
      <c r="A140" s="447"/>
      <c r="B140" s="444" t="s">
        <v>613</v>
      </c>
      <c r="C140" s="682" t="str">
        <f>IF(A140=1,D140,IF(A140=2,E140,IF(A140=3,F140,IF(A140=4,G140,IF(A140=5,D140-G140,"")))))</f>
        <v/>
      </c>
      <c r="D140" s="541">
        <v>1425</v>
      </c>
      <c r="E140" s="646">
        <v>480</v>
      </c>
      <c r="F140" s="312">
        <v>910</v>
      </c>
      <c r="G140" s="313">
        <v>35</v>
      </c>
      <c r="I140" s="565"/>
      <c r="J140" s="52" t="s">
        <v>716</v>
      </c>
      <c r="K140" s="685" t="str">
        <f t="shared" si="23"/>
        <v/>
      </c>
      <c r="L140" s="537">
        <v>2790</v>
      </c>
      <c r="M140" s="62">
        <v>305</v>
      </c>
      <c r="N140" s="533">
        <v>2430</v>
      </c>
      <c r="O140" s="535">
        <v>55</v>
      </c>
    </row>
    <row r="141" spans="1:15" ht="17.100000000000001" customHeight="1" thickTop="1">
      <c r="A141" s="447"/>
      <c r="B141" s="444" t="s">
        <v>712</v>
      </c>
      <c r="C141" s="682" t="str">
        <f>IF(A141=1,D141,IF(A141=2,E141,IF(A141=3,F141,IF(A141=4,G141,IF(A141=5,D141-G141,"")))))</f>
        <v/>
      </c>
      <c r="D141" s="541">
        <v>635</v>
      </c>
      <c r="E141" s="542">
        <v>65</v>
      </c>
      <c r="F141" s="312">
        <v>540</v>
      </c>
      <c r="G141" s="313">
        <v>30</v>
      </c>
      <c r="H141" s="3"/>
      <c r="I141" s="315"/>
      <c r="J141" s="318" t="s">
        <v>580</v>
      </c>
      <c r="K141" s="876">
        <f>SUM(K139:K140)</f>
        <v>0</v>
      </c>
      <c r="L141" s="441">
        <v>3440</v>
      </c>
      <c r="M141" s="442">
        <v>645</v>
      </c>
      <c r="N141" s="438">
        <v>2720</v>
      </c>
      <c r="O141" s="439">
        <v>75</v>
      </c>
    </row>
    <row r="142" spans="1:15" ht="17.100000000000001" customHeight="1" thickBot="1">
      <c r="A142" s="307"/>
      <c r="B142" s="96" t="s">
        <v>713</v>
      </c>
      <c r="C142" s="689" t="str">
        <f>IF(A142=1,D142,IF(A142=2,E142,IF(A142=3,F142,IF(A142=4,G142,IF(A142=5,D142-G142,"")))))</f>
        <v/>
      </c>
      <c r="D142" s="644">
        <v>1525</v>
      </c>
      <c r="E142" s="643">
        <v>155</v>
      </c>
      <c r="F142" s="645">
        <v>1320</v>
      </c>
      <c r="G142" s="313">
        <v>50</v>
      </c>
      <c r="H142" s="3"/>
      <c r="I142" s="173"/>
      <c r="J142" s="3"/>
      <c r="K142" s="612"/>
      <c r="L142" s="3"/>
      <c r="M142" s="3"/>
      <c r="N142" s="3"/>
      <c r="O142" s="3"/>
    </row>
    <row r="143" spans="1:15" ht="17.100000000000001" customHeight="1" thickTop="1">
      <c r="A143" s="433"/>
      <c r="B143" s="443" t="s">
        <v>133</v>
      </c>
      <c r="C143" s="876">
        <f>SUM(C139:C142)</f>
        <v>0</v>
      </c>
      <c r="D143" s="441">
        <v>8070</v>
      </c>
      <c r="E143" s="442">
        <v>1770</v>
      </c>
      <c r="F143" s="438">
        <v>6070</v>
      </c>
      <c r="G143" s="439">
        <v>230</v>
      </c>
      <c r="I143" s="446"/>
      <c r="J143" s="56" t="s">
        <v>98</v>
      </c>
      <c r="K143" s="681" t="str">
        <f t="shared" ref="K143:K149" si="24">IF(I143=1,L143,IF(I143=2,M143,IF(I143=3,N143,IF(I143=4,O143,IF(I143=5,L143-O143,"")))))</f>
        <v/>
      </c>
      <c r="L143" s="49">
        <v>910</v>
      </c>
      <c r="M143" s="48">
        <v>385</v>
      </c>
      <c r="N143" s="434">
        <v>500</v>
      </c>
      <c r="O143" s="435">
        <v>25</v>
      </c>
    </row>
    <row r="144" spans="1:15" ht="17.100000000000001" customHeight="1">
      <c r="C144" s="688"/>
      <c r="I144" s="447"/>
      <c r="J144" s="55" t="s">
        <v>99</v>
      </c>
      <c r="K144" s="682" t="str">
        <f t="shared" si="24"/>
        <v/>
      </c>
      <c r="L144" s="440">
        <v>1290</v>
      </c>
      <c r="M144" s="27">
        <v>695</v>
      </c>
      <c r="N144" s="432">
        <v>560</v>
      </c>
      <c r="O144" s="436">
        <v>35</v>
      </c>
    </row>
    <row r="145" spans="1:15" s="3" customFormat="1" ht="17.100000000000001" customHeight="1">
      <c r="A145" s="446"/>
      <c r="B145" s="51" t="s">
        <v>620</v>
      </c>
      <c r="C145" s="681" t="str">
        <f t="shared" ref="C145:C151" si="25">IF(A145=1,D145,IF(A145=2,E145,IF(A145=3,F145,IF(A145=4,G145,IF(A145=5,D145-G145,"")))))</f>
        <v/>
      </c>
      <c r="D145" s="61">
        <v>1455</v>
      </c>
      <c r="E145" s="76">
        <v>270</v>
      </c>
      <c r="F145" s="34">
        <v>1100</v>
      </c>
      <c r="G145" s="35">
        <v>85</v>
      </c>
      <c r="H145" s="1"/>
      <c r="I145" s="447"/>
      <c r="J145" s="55" t="s">
        <v>100</v>
      </c>
      <c r="K145" s="682" t="str">
        <f t="shared" si="24"/>
        <v/>
      </c>
      <c r="L145" s="440">
        <v>715</v>
      </c>
      <c r="M145" s="544">
        <v>320</v>
      </c>
      <c r="N145" s="432">
        <v>380</v>
      </c>
      <c r="O145" s="436">
        <v>15</v>
      </c>
    </row>
    <row r="146" spans="1:15" s="3" customFormat="1" ht="17.100000000000001" customHeight="1">
      <c r="A146" s="447"/>
      <c r="B146" s="444" t="s">
        <v>621</v>
      </c>
      <c r="C146" s="682" t="str">
        <f t="shared" si="25"/>
        <v/>
      </c>
      <c r="D146" s="553">
        <v>555</v>
      </c>
      <c r="E146" s="60">
        <v>35</v>
      </c>
      <c r="F146" s="540">
        <v>500</v>
      </c>
      <c r="G146" s="543">
        <v>20</v>
      </c>
      <c r="H146" s="1"/>
      <c r="I146" s="447"/>
      <c r="J146" s="55" t="s">
        <v>717</v>
      </c>
      <c r="K146" s="682" t="str">
        <f t="shared" si="24"/>
        <v/>
      </c>
      <c r="L146" s="440">
        <v>490</v>
      </c>
      <c r="M146" s="544">
        <v>145</v>
      </c>
      <c r="N146" s="432">
        <v>340</v>
      </c>
      <c r="O146" s="436">
        <v>5</v>
      </c>
    </row>
    <row r="147" spans="1:15" ht="17.100000000000001" customHeight="1">
      <c r="A147" s="447"/>
      <c r="B147" s="444" t="s">
        <v>23</v>
      </c>
      <c r="C147" s="682" t="str">
        <f t="shared" si="25"/>
        <v/>
      </c>
      <c r="D147" s="553">
        <v>380</v>
      </c>
      <c r="E147" s="60">
        <v>0</v>
      </c>
      <c r="F147" s="540">
        <v>380</v>
      </c>
      <c r="G147" s="543">
        <v>0</v>
      </c>
      <c r="I147" s="447"/>
      <c r="J147" s="55" t="s">
        <v>290</v>
      </c>
      <c r="K147" s="682" t="str">
        <f t="shared" si="24"/>
        <v/>
      </c>
      <c r="L147" s="541">
        <v>1320</v>
      </c>
      <c r="M147" s="27">
        <v>485</v>
      </c>
      <c r="N147" s="544">
        <v>790</v>
      </c>
      <c r="O147" s="109">
        <v>45</v>
      </c>
    </row>
    <row r="148" spans="1:15" ht="17.100000000000001" customHeight="1">
      <c r="A148" s="447"/>
      <c r="B148" s="444" t="s">
        <v>625</v>
      </c>
      <c r="C148" s="682" t="str">
        <f>IF(A148=1,D148,IF(A148=2,E148,IF(A148=3,F148,IF(A148=4,G148,IF(A148=5,D148-G148,"")))))</f>
        <v/>
      </c>
      <c r="D148" s="553">
        <v>1565</v>
      </c>
      <c r="E148" s="646">
        <v>455</v>
      </c>
      <c r="F148" s="312">
        <v>980</v>
      </c>
      <c r="G148" s="313">
        <v>130</v>
      </c>
      <c r="I148" s="447"/>
      <c r="J148" s="445" t="s">
        <v>101</v>
      </c>
      <c r="K148" s="682" t="str">
        <f t="shared" si="24"/>
        <v/>
      </c>
      <c r="L148" s="440">
        <v>1025</v>
      </c>
      <c r="M148" s="542">
        <v>1005</v>
      </c>
      <c r="N148" s="312">
        <v>0</v>
      </c>
      <c r="O148" s="313">
        <v>20</v>
      </c>
    </row>
    <row r="149" spans="1:15" ht="17.100000000000001" customHeight="1" thickBot="1">
      <c r="A149" s="447"/>
      <c r="B149" s="444" t="s">
        <v>626</v>
      </c>
      <c r="C149" s="682" t="str">
        <f t="shared" si="25"/>
        <v/>
      </c>
      <c r="D149" s="553">
        <v>2130</v>
      </c>
      <c r="E149" s="646">
        <v>515</v>
      </c>
      <c r="F149" s="312">
        <v>1490</v>
      </c>
      <c r="G149" s="313">
        <v>125</v>
      </c>
      <c r="I149" s="565"/>
      <c r="J149" s="57" t="s">
        <v>292</v>
      </c>
      <c r="K149" s="685" t="str">
        <f t="shared" si="24"/>
        <v/>
      </c>
      <c r="L149" s="555">
        <v>650</v>
      </c>
      <c r="M149" s="62">
        <v>650</v>
      </c>
      <c r="N149" s="533">
        <v>0</v>
      </c>
      <c r="O149" s="535">
        <v>0</v>
      </c>
    </row>
    <row r="150" spans="1:15" ht="17.100000000000001" customHeight="1" thickTop="1">
      <c r="A150" s="447"/>
      <c r="B150" s="444" t="s">
        <v>24</v>
      </c>
      <c r="C150" s="682" t="str">
        <f t="shared" si="25"/>
        <v/>
      </c>
      <c r="D150" s="553">
        <v>415</v>
      </c>
      <c r="E150" s="60">
        <v>0</v>
      </c>
      <c r="F150" s="540">
        <v>410</v>
      </c>
      <c r="G150" s="543">
        <v>5</v>
      </c>
      <c r="H150" s="3"/>
      <c r="I150" s="315"/>
      <c r="J150" s="318" t="s">
        <v>913</v>
      </c>
      <c r="K150" s="876">
        <f>SUM(K143:K149)</f>
        <v>0</v>
      </c>
      <c r="L150" s="441">
        <v>6400</v>
      </c>
      <c r="M150" s="442">
        <v>3685</v>
      </c>
      <c r="N150" s="438">
        <v>2570</v>
      </c>
      <c r="O150" s="439">
        <v>145</v>
      </c>
    </row>
    <row r="151" spans="1:15" ht="17.100000000000001" customHeight="1" thickBot="1">
      <c r="A151" s="307"/>
      <c r="B151" s="96" t="s">
        <v>715</v>
      </c>
      <c r="C151" s="689" t="str">
        <f t="shared" si="25"/>
        <v/>
      </c>
      <c r="D151" s="644">
        <v>1365</v>
      </c>
      <c r="E151" s="643">
        <v>75</v>
      </c>
      <c r="F151" s="73">
        <v>980</v>
      </c>
      <c r="G151" s="74">
        <v>310</v>
      </c>
      <c r="H151" s="3"/>
      <c r="K151" s="720"/>
    </row>
    <row r="152" spans="1:15" ht="17.100000000000001" customHeight="1" thickTop="1">
      <c r="A152" s="433"/>
      <c r="B152" s="443" t="s">
        <v>132</v>
      </c>
      <c r="C152" s="876">
        <f>SUM(C145:C151)</f>
        <v>0</v>
      </c>
      <c r="D152" s="441">
        <v>7865</v>
      </c>
      <c r="E152" s="442">
        <v>1350</v>
      </c>
      <c r="F152" s="438">
        <v>5840</v>
      </c>
      <c r="G152" s="439">
        <v>675</v>
      </c>
      <c r="I152" s="446"/>
      <c r="J152" s="51" t="s">
        <v>711</v>
      </c>
      <c r="K152" s="681" t="str">
        <f t="shared" ref="K152:K159" si="26">IF(I152=1,L152,IF(I152=2,M152,IF(I152=3,N152,IF(I152=4,O152,IF(I152=5,L152-O152,"")))))</f>
        <v/>
      </c>
      <c r="L152" s="556">
        <v>670</v>
      </c>
      <c r="M152" s="557">
        <v>340</v>
      </c>
      <c r="N152" s="557">
        <v>320</v>
      </c>
      <c r="O152" s="558">
        <v>10</v>
      </c>
    </row>
    <row r="153" spans="1:15" ht="17.100000000000001" customHeight="1">
      <c r="C153" s="688"/>
      <c r="I153" s="950"/>
      <c r="J153" s="982" t="s">
        <v>925</v>
      </c>
      <c r="K153" s="954" t="str">
        <f t="shared" si="26"/>
        <v/>
      </c>
      <c r="L153" s="997">
        <v>1480</v>
      </c>
      <c r="M153" s="1005">
        <v>530</v>
      </c>
      <c r="N153" s="1005">
        <v>900</v>
      </c>
      <c r="O153" s="1006">
        <v>50</v>
      </c>
    </row>
    <row r="154" spans="1:15" s="3" customFormat="1" ht="17.100000000000001" customHeight="1">
      <c r="A154" s="446"/>
      <c r="B154" s="51" t="s">
        <v>629</v>
      </c>
      <c r="C154" s="681" t="str">
        <f>IF(A154=1,D154,IF(A154=2,E154,IF(A154=3,F154,IF(A154=4,G154,IF(A154=5,D154-G154,"")))))</f>
        <v/>
      </c>
      <c r="D154" s="64">
        <v>905</v>
      </c>
      <c r="E154" s="63">
        <v>595</v>
      </c>
      <c r="F154" s="32">
        <v>290</v>
      </c>
      <c r="G154" s="33">
        <v>20</v>
      </c>
      <c r="H154" s="1"/>
      <c r="I154" s="1009"/>
      <c r="J154" s="1007"/>
      <c r="K154" s="1008" t="str">
        <f t="shared" si="26"/>
        <v/>
      </c>
      <c r="L154" s="997"/>
      <c r="M154" s="1005"/>
      <c r="N154" s="1005"/>
      <c r="O154" s="1006"/>
    </row>
    <row r="155" spans="1:15" s="3" customFormat="1" ht="17.100000000000001" customHeight="1">
      <c r="A155" s="447"/>
      <c r="B155" s="444" t="s">
        <v>630</v>
      </c>
      <c r="C155" s="682" t="str">
        <f>IF(A155=1,D155,IF(A155=2,E155,IF(A155=3,F155,IF(A155=4,G155,IF(A155=5,D155-G155,"")))))</f>
        <v/>
      </c>
      <c r="D155" s="541">
        <v>1260</v>
      </c>
      <c r="E155" s="60">
        <v>220</v>
      </c>
      <c r="F155" s="540">
        <v>990</v>
      </c>
      <c r="G155" s="543">
        <v>50</v>
      </c>
      <c r="H155" s="1"/>
      <c r="I155" s="951"/>
      <c r="J155" s="983"/>
      <c r="K155" s="955" t="str">
        <f t="shared" si="26"/>
        <v/>
      </c>
      <c r="L155" s="997"/>
      <c r="M155" s="1005"/>
      <c r="N155" s="1005"/>
      <c r="O155" s="1006"/>
    </row>
    <row r="156" spans="1:15" ht="17.100000000000001" customHeight="1">
      <c r="A156" s="447"/>
      <c r="B156" s="569" t="s">
        <v>293</v>
      </c>
      <c r="C156" s="682" t="str">
        <f>IF(A156=1,D156,IF(A156=2,E156,IF(A156=3,F156,IF(A156=4,G156,IF(A156=5,D156-G156,"")))))</f>
        <v/>
      </c>
      <c r="D156" s="541">
        <v>1825</v>
      </c>
      <c r="E156" s="544">
        <v>975</v>
      </c>
      <c r="F156" s="432">
        <v>810</v>
      </c>
      <c r="G156" s="436">
        <v>40</v>
      </c>
      <c r="I156" s="950"/>
      <c r="J156" s="982" t="s">
        <v>814</v>
      </c>
      <c r="K156" s="954" t="str">
        <f t="shared" si="26"/>
        <v/>
      </c>
      <c r="L156" s="997">
        <v>1725</v>
      </c>
      <c r="M156" s="1005">
        <v>1000</v>
      </c>
      <c r="N156" s="1005">
        <v>690</v>
      </c>
      <c r="O156" s="1006">
        <v>35</v>
      </c>
    </row>
    <row r="157" spans="1:15" ht="17.100000000000001" customHeight="1">
      <c r="A157" s="447"/>
      <c r="B157" s="444" t="s">
        <v>631</v>
      </c>
      <c r="C157" s="682" t="str">
        <f>IF(A157=1,D157,IF(A157=2,E157,IF(A157=3,F157,IF(A157=4,G157,IF(A157=5,D157-G157,"")))))</f>
        <v/>
      </c>
      <c r="D157" s="541">
        <v>4880</v>
      </c>
      <c r="E157" s="542">
        <v>1290</v>
      </c>
      <c r="F157" s="312">
        <v>3510</v>
      </c>
      <c r="G157" s="313">
        <v>80</v>
      </c>
      <c r="I157" s="1009"/>
      <c r="J157" s="1007"/>
      <c r="K157" s="1008" t="str">
        <f t="shared" si="26"/>
        <v/>
      </c>
      <c r="L157" s="997"/>
      <c r="M157" s="1005"/>
      <c r="N157" s="1005"/>
      <c r="O157" s="1006"/>
    </row>
    <row r="158" spans="1:15" ht="17.100000000000001" customHeight="1" thickBot="1">
      <c r="A158" s="565"/>
      <c r="B158" s="52" t="s">
        <v>694</v>
      </c>
      <c r="C158" s="685" t="str">
        <f>IF(A158=1,D158,IF(A158=2,E158,IF(A158=3,F158,IF(A158=4,G158,IF(A158=5,D158-G158,"")))))</f>
        <v/>
      </c>
      <c r="D158" s="534">
        <v>1115</v>
      </c>
      <c r="E158" s="647">
        <v>285</v>
      </c>
      <c r="F158" s="648">
        <v>790</v>
      </c>
      <c r="G158" s="649">
        <v>40</v>
      </c>
      <c r="I158" s="951"/>
      <c r="J158" s="983"/>
      <c r="K158" s="955" t="str">
        <f t="shared" si="26"/>
        <v/>
      </c>
      <c r="L158" s="997"/>
      <c r="M158" s="1005"/>
      <c r="N158" s="1005"/>
      <c r="O158" s="1006"/>
    </row>
    <row r="159" spans="1:15" ht="17.100000000000001" customHeight="1" thickTop="1" thickBot="1">
      <c r="A159" s="433"/>
      <c r="B159" s="443" t="s">
        <v>130</v>
      </c>
      <c r="C159" s="876">
        <f>SUM(C154:C158)</f>
        <v>0</v>
      </c>
      <c r="D159" s="441">
        <v>9985</v>
      </c>
      <c r="E159" s="442">
        <v>3365</v>
      </c>
      <c r="F159" s="438">
        <v>6390</v>
      </c>
      <c r="G159" s="439">
        <v>230</v>
      </c>
      <c r="I159" s="406"/>
      <c r="J159" s="407" t="s">
        <v>912</v>
      </c>
      <c r="K159" s="722" t="str">
        <f t="shared" si="26"/>
        <v/>
      </c>
      <c r="L159" s="426">
        <v>710</v>
      </c>
      <c r="M159" s="73">
        <v>240</v>
      </c>
      <c r="N159" s="73">
        <v>440</v>
      </c>
      <c r="O159" s="74">
        <v>30</v>
      </c>
    </row>
    <row r="160" spans="1:15" ht="17.100000000000001" customHeight="1" thickTop="1" thickBot="1">
      <c r="C160" s="688"/>
      <c r="I160" s="411"/>
      <c r="J160" s="412" t="s">
        <v>1031</v>
      </c>
      <c r="K160" s="876">
        <f>SUM(K152:K159)</f>
        <v>0</v>
      </c>
      <c r="L160" s="441">
        <v>4585</v>
      </c>
      <c r="M160" s="442">
        <v>2110</v>
      </c>
      <c r="N160" s="438">
        <v>2350</v>
      </c>
      <c r="O160" s="439">
        <v>125</v>
      </c>
    </row>
    <row r="161" spans="1:15" ht="17.100000000000001" customHeight="1" thickTop="1">
      <c r="A161" s="404"/>
      <c r="B161" s="674" t="s">
        <v>497</v>
      </c>
      <c r="C161" s="693" t="str">
        <f t="shared" ref="C161:C168" si="27">IF(A161=1,D161,IF(A161=2,E161,IF(A161=3,F161,IF(A161=4,G161,IF(A161=5,D161-G161,"")))))</f>
        <v/>
      </c>
      <c r="D161" s="650">
        <v>710</v>
      </c>
      <c r="E161" s="651">
        <v>255</v>
      </c>
      <c r="F161" s="651">
        <v>430</v>
      </c>
      <c r="G161" s="652">
        <v>25</v>
      </c>
      <c r="I161" s="346"/>
      <c r="J161" s="408"/>
      <c r="K161" s="688"/>
      <c r="L161" s="409"/>
      <c r="M161" s="410"/>
      <c r="N161" s="410"/>
      <c r="O161" s="410"/>
    </row>
    <row r="162" spans="1:15" ht="17.100000000000001" customHeight="1">
      <c r="A162" s="116"/>
      <c r="B162" s="445" t="s">
        <v>294</v>
      </c>
      <c r="C162" s="682" t="str">
        <f t="shared" si="27"/>
        <v/>
      </c>
      <c r="D162" s="541">
        <v>585</v>
      </c>
      <c r="E162" s="542">
        <v>495</v>
      </c>
      <c r="F162" s="312">
        <v>90</v>
      </c>
      <c r="G162" s="313">
        <v>0</v>
      </c>
      <c r="I162" s="506"/>
      <c r="J162" s="507" t="s">
        <v>918</v>
      </c>
      <c r="K162" s="694" t="str">
        <f t="shared" ref="K162:K170" si="28">IF(I162=1,L162,IF(I162=2,M162,IF(I162=3,N162,IF(I162=4,O162,IF(I162=5,L162-O162,"")))))</f>
        <v/>
      </c>
      <c r="L162" s="515">
        <v>545</v>
      </c>
      <c r="M162" s="503">
        <v>25</v>
      </c>
      <c r="N162" s="503">
        <v>270</v>
      </c>
      <c r="O162" s="504">
        <v>250</v>
      </c>
    </row>
    <row r="163" spans="1:15" ht="17.100000000000001" customHeight="1">
      <c r="A163" s="565"/>
      <c r="B163" s="57" t="s">
        <v>815</v>
      </c>
      <c r="C163" s="685" t="str">
        <f t="shared" si="27"/>
        <v/>
      </c>
      <c r="D163" s="534">
        <v>1250</v>
      </c>
      <c r="E163" s="536">
        <v>1115</v>
      </c>
      <c r="F163" s="622">
        <v>120</v>
      </c>
      <c r="G163" s="623">
        <v>15</v>
      </c>
      <c r="I163" s="116"/>
      <c r="J163" s="445" t="s">
        <v>917</v>
      </c>
      <c r="K163" s="682" t="str">
        <f t="shared" si="28"/>
        <v/>
      </c>
      <c r="L163" s="425">
        <v>400</v>
      </c>
      <c r="M163" s="312">
        <v>20</v>
      </c>
      <c r="N163" s="312">
        <v>370</v>
      </c>
      <c r="O163" s="313">
        <v>10</v>
      </c>
    </row>
    <row r="164" spans="1:15" ht="17.100000000000001" customHeight="1">
      <c r="A164" s="116"/>
      <c r="B164" s="55" t="s">
        <v>295</v>
      </c>
      <c r="C164" s="682" t="str">
        <f t="shared" si="27"/>
        <v/>
      </c>
      <c r="D164" s="541">
        <v>885</v>
      </c>
      <c r="E164" s="544">
        <v>775</v>
      </c>
      <c r="F164" s="432">
        <v>90</v>
      </c>
      <c r="G164" s="436">
        <v>20</v>
      </c>
      <c r="I164" s="565"/>
      <c r="J164" s="57" t="s">
        <v>919</v>
      </c>
      <c r="K164" s="685" t="str">
        <f t="shared" si="28"/>
        <v/>
      </c>
      <c r="L164" s="425">
        <v>305</v>
      </c>
      <c r="M164" s="432">
        <v>5</v>
      </c>
      <c r="N164" s="432">
        <v>250</v>
      </c>
      <c r="O164" s="436">
        <v>50</v>
      </c>
    </row>
    <row r="165" spans="1:15" ht="17.100000000000001" customHeight="1">
      <c r="A165" s="116"/>
      <c r="B165" s="55" t="s">
        <v>296</v>
      </c>
      <c r="C165" s="682" t="str">
        <f t="shared" si="27"/>
        <v/>
      </c>
      <c r="D165" s="541">
        <v>160</v>
      </c>
      <c r="E165" s="544">
        <v>160</v>
      </c>
      <c r="F165" s="432">
        <v>0</v>
      </c>
      <c r="G165" s="436">
        <v>0</v>
      </c>
      <c r="H165" s="3"/>
      <c r="I165" s="116"/>
      <c r="J165" s="55" t="s">
        <v>920</v>
      </c>
      <c r="K165" s="682" t="str">
        <f t="shared" si="28"/>
        <v/>
      </c>
      <c r="L165" s="425">
        <v>175</v>
      </c>
      <c r="M165" s="432">
        <v>15</v>
      </c>
      <c r="N165" s="432">
        <v>150</v>
      </c>
      <c r="O165" s="436">
        <v>10</v>
      </c>
    </row>
    <row r="166" spans="1:15" ht="17.100000000000001" customHeight="1">
      <c r="A166" s="116"/>
      <c r="B166" s="55" t="s">
        <v>718</v>
      </c>
      <c r="C166" s="682" t="str">
        <f t="shared" si="27"/>
        <v/>
      </c>
      <c r="D166" s="541">
        <v>1010</v>
      </c>
      <c r="E166" s="544">
        <v>1005</v>
      </c>
      <c r="F166" s="432">
        <v>0</v>
      </c>
      <c r="G166" s="436">
        <v>5</v>
      </c>
      <c r="H166" s="3"/>
      <c r="I166" s="116"/>
      <c r="J166" s="55" t="s">
        <v>921</v>
      </c>
      <c r="K166" s="682" t="str">
        <f t="shared" si="28"/>
        <v/>
      </c>
      <c r="L166" s="425">
        <v>40</v>
      </c>
      <c r="M166" s="432">
        <v>5</v>
      </c>
      <c r="N166" s="432">
        <v>30</v>
      </c>
      <c r="O166" s="436">
        <v>5</v>
      </c>
    </row>
    <row r="167" spans="1:15" ht="17.100000000000001" customHeight="1">
      <c r="A167" s="116"/>
      <c r="B167" s="55" t="s">
        <v>297</v>
      </c>
      <c r="C167" s="682" t="str">
        <f t="shared" si="27"/>
        <v/>
      </c>
      <c r="D167" s="541">
        <v>780</v>
      </c>
      <c r="E167" s="544">
        <v>765</v>
      </c>
      <c r="F167" s="432">
        <v>10</v>
      </c>
      <c r="G167" s="436">
        <v>5</v>
      </c>
      <c r="I167" s="116"/>
      <c r="J167" s="55" t="s">
        <v>922</v>
      </c>
      <c r="K167" s="682" t="str">
        <f t="shared" si="28"/>
        <v/>
      </c>
      <c r="L167" s="425">
        <v>725</v>
      </c>
      <c r="M167" s="432">
        <v>55</v>
      </c>
      <c r="N167" s="432">
        <v>530</v>
      </c>
      <c r="O167" s="436">
        <v>140</v>
      </c>
    </row>
    <row r="168" spans="1:15" ht="17.100000000000001" customHeight="1" thickBot="1">
      <c r="A168" s="405"/>
      <c r="B168" s="675" t="s">
        <v>97</v>
      </c>
      <c r="C168" s="689" t="str">
        <f t="shared" si="27"/>
        <v/>
      </c>
      <c r="D168" s="644">
        <v>1130</v>
      </c>
      <c r="E168" s="653">
        <v>1075</v>
      </c>
      <c r="F168" s="619">
        <v>40</v>
      </c>
      <c r="G168" s="620">
        <v>15</v>
      </c>
      <c r="I168" s="116"/>
      <c r="J168" s="55" t="s">
        <v>937</v>
      </c>
      <c r="K168" s="682" t="str">
        <f t="shared" si="28"/>
        <v/>
      </c>
      <c r="L168" s="425">
        <v>620</v>
      </c>
      <c r="M168" s="432">
        <v>30</v>
      </c>
      <c r="N168" s="432">
        <v>570</v>
      </c>
      <c r="O168" s="436">
        <v>20</v>
      </c>
    </row>
    <row r="169" spans="1:15" s="3" customFormat="1" ht="17.100000000000001" customHeight="1" thickTop="1">
      <c r="A169" s="433"/>
      <c r="B169" s="54" t="s">
        <v>129</v>
      </c>
      <c r="C169" s="876">
        <f>SUM(C161:C168)</f>
        <v>0</v>
      </c>
      <c r="D169" s="441">
        <v>6510</v>
      </c>
      <c r="E169" s="442">
        <v>5645</v>
      </c>
      <c r="F169" s="438">
        <v>780</v>
      </c>
      <c r="G169" s="439">
        <v>85</v>
      </c>
      <c r="H169" s="1"/>
      <c r="I169" s="950"/>
      <c r="J169" s="982" t="s">
        <v>923</v>
      </c>
      <c r="K169" s="954" t="str">
        <f t="shared" si="28"/>
        <v/>
      </c>
      <c r="L169" s="997">
        <v>255</v>
      </c>
      <c r="M169" s="1001">
        <v>15</v>
      </c>
      <c r="N169" s="1001">
        <v>200</v>
      </c>
      <c r="O169" s="1003">
        <v>40</v>
      </c>
    </row>
    <row r="170" spans="1:15" s="3" customFormat="1" ht="17.100000000000001" customHeight="1" thickBot="1">
      <c r="A170" s="612"/>
      <c r="C170" s="612"/>
      <c r="H170" s="1"/>
      <c r="I170" s="1018"/>
      <c r="J170" s="995"/>
      <c r="K170" s="996" t="str">
        <f t="shared" si="28"/>
        <v/>
      </c>
      <c r="L170" s="998"/>
      <c r="M170" s="1002"/>
      <c r="N170" s="1002"/>
      <c r="O170" s="1004"/>
    </row>
    <row r="171" spans="1:15" ht="17.100000000000001" customHeight="1" thickTop="1">
      <c r="A171" s="446"/>
      <c r="B171" s="53" t="s">
        <v>284</v>
      </c>
      <c r="C171" s="681" t="str">
        <f t="shared" ref="C171:C178" si="29">IF(A171=1,D171,IF(A171=2,E171,IF(A171=3,F171,IF(A171=4,G171,IF(A171=5,D171-G171,"")))))</f>
        <v/>
      </c>
      <c r="D171" s="64">
        <v>2325</v>
      </c>
      <c r="E171" s="63">
        <v>900</v>
      </c>
      <c r="F171" s="32">
        <v>1390</v>
      </c>
      <c r="G171" s="33">
        <v>35</v>
      </c>
      <c r="I171" s="411"/>
      <c r="J171" s="412" t="s">
        <v>914</v>
      </c>
      <c r="K171" s="876">
        <f>SUM(K161:K169)</f>
        <v>0</v>
      </c>
      <c r="L171" s="441">
        <v>3065</v>
      </c>
      <c r="M171" s="442">
        <v>170</v>
      </c>
      <c r="N171" s="438">
        <v>2370</v>
      </c>
      <c r="O171" s="439">
        <v>525</v>
      </c>
    </row>
    <row r="172" spans="1:15" ht="17.100000000000001" customHeight="1" thickBot="1">
      <c r="A172" s="950"/>
      <c r="B172" s="989" t="s">
        <v>709</v>
      </c>
      <c r="C172" s="954" t="str">
        <f t="shared" si="29"/>
        <v/>
      </c>
      <c r="D172" s="974">
        <v>815</v>
      </c>
      <c r="E172" s="991">
        <v>535</v>
      </c>
      <c r="F172" s="993">
        <v>270</v>
      </c>
      <c r="G172" s="999">
        <v>10</v>
      </c>
      <c r="K172" s="720"/>
    </row>
    <row r="173" spans="1:15" ht="17.100000000000001" customHeight="1" thickBot="1">
      <c r="A173" s="951"/>
      <c r="B173" s="990"/>
      <c r="C173" s="955"/>
      <c r="D173" s="975"/>
      <c r="E173" s="992"/>
      <c r="F173" s="994"/>
      <c r="G173" s="1000"/>
      <c r="I173" s="175"/>
      <c r="J173" s="414" t="s">
        <v>489</v>
      </c>
      <c r="K173" s="877">
        <f>SUM(C129,K129,C137,K137,K141,C143,C152,K160,K171,C154:C155,C157:C158,C171)</f>
        <v>0</v>
      </c>
      <c r="L173" s="37">
        <v>68065</v>
      </c>
      <c r="M173" s="103">
        <v>20800</v>
      </c>
      <c r="N173" s="103">
        <v>44640</v>
      </c>
      <c r="O173" s="103">
        <v>2625</v>
      </c>
    </row>
    <row r="174" spans="1:15" ht="17.100000000000001" customHeight="1" thickBot="1">
      <c r="A174" s="447"/>
      <c r="B174" s="55" t="s">
        <v>102</v>
      </c>
      <c r="C174" s="682" t="str">
        <f t="shared" si="29"/>
        <v/>
      </c>
      <c r="D174" s="541">
        <v>1255</v>
      </c>
      <c r="E174" s="544">
        <v>585</v>
      </c>
      <c r="F174" s="432">
        <v>650</v>
      </c>
      <c r="G174" s="436">
        <v>20</v>
      </c>
      <c r="I174" s="418"/>
      <c r="J174" s="47"/>
      <c r="K174" s="687"/>
      <c r="L174" s="14"/>
      <c r="M174" s="28"/>
      <c r="N174" s="28"/>
      <c r="O174" s="29"/>
    </row>
    <row r="175" spans="1:15" ht="17.100000000000001" customHeight="1" thickBot="1">
      <c r="A175" s="447"/>
      <c r="B175" s="55" t="s">
        <v>103</v>
      </c>
      <c r="C175" s="682" t="str">
        <f t="shared" si="29"/>
        <v/>
      </c>
      <c r="D175" s="541">
        <v>780</v>
      </c>
      <c r="E175" s="544">
        <v>340</v>
      </c>
      <c r="F175" s="432">
        <v>410</v>
      </c>
      <c r="G175" s="436">
        <v>30</v>
      </c>
      <c r="H175" s="68"/>
      <c r="I175" s="177"/>
      <c r="J175" s="414" t="s">
        <v>491</v>
      </c>
      <c r="K175" s="877">
        <f>SUM(C172:C179,K143:K147,C156)</f>
        <v>0</v>
      </c>
      <c r="L175" s="98">
        <v>13395</v>
      </c>
      <c r="M175" s="101">
        <v>6360</v>
      </c>
      <c r="N175" s="101">
        <v>6740</v>
      </c>
      <c r="O175" s="102">
        <v>295</v>
      </c>
    </row>
    <row r="176" spans="1:15" ht="17.100000000000001" customHeight="1" thickBot="1">
      <c r="A176" s="447"/>
      <c r="B176" s="55" t="s">
        <v>104</v>
      </c>
      <c r="C176" s="682" t="str">
        <f t="shared" si="29"/>
        <v/>
      </c>
      <c r="D176" s="541">
        <v>725</v>
      </c>
      <c r="E176" s="544">
        <v>545</v>
      </c>
      <c r="F176" s="432">
        <v>170</v>
      </c>
      <c r="G176" s="436">
        <v>10</v>
      </c>
      <c r="H176" s="68"/>
      <c r="I176" s="418"/>
      <c r="J176" s="47"/>
      <c r="K176" s="687"/>
      <c r="L176" s="20"/>
      <c r="M176" s="36"/>
      <c r="N176" s="36"/>
      <c r="O176" s="36"/>
    </row>
    <row r="177" spans="1:15" ht="17.100000000000001" customHeight="1" thickBot="1">
      <c r="A177" s="447"/>
      <c r="B177" s="55" t="s">
        <v>105</v>
      </c>
      <c r="C177" s="682" t="str">
        <f t="shared" si="29"/>
        <v/>
      </c>
      <c r="D177" s="541">
        <v>1140</v>
      </c>
      <c r="E177" s="544">
        <v>530</v>
      </c>
      <c r="F177" s="432">
        <v>590</v>
      </c>
      <c r="G177" s="436">
        <v>20</v>
      </c>
      <c r="H177" s="68"/>
      <c r="I177" s="177"/>
      <c r="J177" s="414" t="s">
        <v>493</v>
      </c>
      <c r="K177" s="877">
        <f>SUM(C161:C168)</f>
        <v>0</v>
      </c>
      <c r="L177" s="98">
        <v>6510</v>
      </c>
      <c r="M177" s="101">
        <v>5645</v>
      </c>
      <c r="N177" s="101">
        <v>780</v>
      </c>
      <c r="O177" s="102">
        <v>85</v>
      </c>
    </row>
    <row r="178" spans="1:15" ht="17.100000000000001" customHeight="1" thickBot="1">
      <c r="A178" s="565"/>
      <c r="B178" s="676" t="s">
        <v>291</v>
      </c>
      <c r="C178" s="685" t="str">
        <f t="shared" si="29"/>
        <v/>
      </c>
      <c r="D178" s="534">
        <v>1375</v>
      </c>
      <c r="E178" s="536">
        <v>510</v>
      </c>
      <c r="F178" s="622">
        <v>840</v>
      </c>
      <c r="G178" s="623">
        <v>25</v>
      </c>
      <c r="H178" s="68"/>
      <c r="I178" s="8"/>
      <c r="J178" s="3"/>
      <c r="K178" s="612"/>
      <c r="L178" s="3"/>
      <c r="M178" s="3"/>
      <c r="N178" s="3"/>
      <c r="O178" s="3"/>
    </row>
    <row r="179" spans="1:15" ht="17.100000000000001" customHeight="1" thickBot="1">
      <c r="A179" s="565"/>
      <c r="B179" s="676" t="s">
        <v>735</v>
      </c>
      <c r="C179" s="685" t="str">
        <f>IF(A179=1,D179,IF(A179=2,E179,IF(A179=3,F179,IF(A179=4,G179,IF(A179=5,D179-G179,"")))))</f>
        <v/>
      </c>
      <c r="D179" s="534">
        <v>755</v>
      </c>
      <c r="E179" s="536">
        <v>310</v>
      </c>
      <c r="F179" s="622">
        <v>430</v>
      </c>
      <c r="G179" s="623">
        <v>15</v>
      </c>
      <c r="H179" s="68"/>
      <c r="I179" s="413"/>
      <c r="J179" s="414" t="s">
        <v>492</v>
      </c>
      <c r="K179" s="877">
        <f>SUM(K148:K149)</f>
        <v>0</v>
      </c>
      <c r="L179" s="98">
        <v>1675</v>
      </c>
      <c r="M179" s="101">
        <v>1655</v>
      </c>
      <c r="N179" s="104">
        <v>0</v>
      </c>
      <c r="O179" s="105">
        <v>20</v>
      </c>
    </row>
    <row r="180" spans="1:15" ht="17.100000000000001" customHeight="1" thickTop="1">
      <c r="A180" s="170"/>
      <c r="B180" s="54" t="s">
        <v>506</v>
      </c>
      <c r="C180" s="876">
        <f>SUM(C171:C179)</f>
        <v>0</v>
      </c>
      <c r="D180" s="441">
        <v>9170</v>
      </c>
      <c r="E180" s="442">
        <v>4255</v>
      </c>
      <c r="F180" s="438">
        <v>4750</v>
      </c>
      <c r="G180" s="439">
        <v>165</v>
      </c>
      <c r="H180" s="68"/>
      <c r="I180" s="980" t="s">
        <v>1048</v>
      </c>
      <c r="J180" s="980"/>
      <c r="K180" s="980"/>
      <c r="L180" s="980"/>
      <c r="M180" s="980"/>
      <c r="N180" s="980"/>
      <c r="O180" s="980"/>
    </row>
    <row r="181" spans="1:15" ht="17.100000000000001" customHeight="1">
      <c r="C181" s="688"/>
      <c r="H181" s="68"/>
      <c r="I181" s="981"/>
      <c r="J181" s="981"/>
      <c r="K181" s="981"/>
      <c r="L181" s="981"/>
      <c r="M181" s="981"/>
      <c r="N181" s="981"/>
      <c r="O181" s="981"/>
    </row>
    <row r="182" spans="1:15" ht="17.100000000000001" customHeight="1">
      <c r="C182" s="688"/>
      <c r="H182" s="68"/>
      <c r="I182" s="173"/>
      <c r="K182" s="132"/>
      <c r="L182" s="132"/>
      <c r="M182" s="311"/>
      <c r="N182" s="134"/>
      <c r="O182" s="134"/>
    </row>
    <row r="183" spans="1:15" ht="17.100000000000001" customHeight="1">
      <c r="C183" s="688"/>
      <c r="I183" s="173"/>
      <c r="K183" s="133"/>
      <c r="L183" s="133"/>
      <c r="M183" s="311"/>
      <c r="N183" s="134"/>
      <c r="O183" s="134"/>
    </row>
    <row r="184" spans="1:15" ht="17.100000000000001" customHeight="1">
      <c r="B184" s="46" t="s">
        <v>354</v>
      </c>
      <c r="C184" s="688"/>
      <c r="I184" s="171"/>
      <c r="J184" s="17"/>
      <c r="K184" s="133"/>
      <c r="L184" s="133"/>
      <c r="M184" s="311"/>
      <c r="N184" s="134"/>
      <c r="O184" s="134"/>
    </row>
    <row r="185" spans="1:15" ht="17.100000000000001" customHeight="1">
      <c r="A185" s="446"/>
      <c r="B185" s="51" t="s">
        <v>634</v>
      </c>
      <c r="C185" s="681" t="str">
        <f t="shared" ref="C185:C197" si="30">IF(A185=1,D185,IF(A185=2,E185,IF(A185=3,F185,IF(A185=4,G185,IF(A185=5,D185-G185,"")))))</f>
        <v/>
      </c>
      <c r="D185" s="49">
        <v>1420</v>
      </c>
      <c r="E185" s="617">
        <v>890</v>
      </c>
      <c r="F185" s="434">
        <v>510</v>
      </c>
      <c r="G185" s="435">
        <v>20</v>
      </c>
      <c r="I185" s="493"/>
      <c r="J185" s="494" t="s">
        <v>641</v>
      </c>
      <c r="K185" s="694" t="str">
        <f t="shared" ref="K185:K189" si="31">IF(I185=1,L185,IF(I185=2,M185,IF(I185=3,N185,IF(I185=4,O185,IF(I185=5,L185-O185,"")))))</f>
        <v/>
      </c>
      <c r="L185" s="495">
        <v>780</v>
      </c>
      <c r="M185" s="496">
        <v>390</v>
      </c>
      <c r="N185" s="496">
        <v>370</v>
      </c>
      <c r="O185" s="497">
        <v>20</v>
      </c>
    </row>
    <row r="186" spans="1:15" ht="17.100000000000001" customHeight="1">
      <c r="A186" s="447"/>
      <c r="B186" s="444" t="s">
        <v>273</v>
      </c>
      <c r="C186" s="682" t="str">
        <f t="shared" si="30"/>
        <v/>
      </c>
      <c r="D186" s="440">
        <v>585</v>
      </c>
      <c r="E186" s="27">
        <v>580</v>
      </c>
      <c r="F186" s="432">
        <v>0</v>
      </c>
      <c r="G186" s="436">
        <v>5</v>
      </c>
      <c r="I186" s="447"/>
      <c r="J186" s="445" t="s">
        <v>642</v>
      </c>
      <c r="K186" s="682" t="str">
        <f t="shared" si="31"/>
        <v/>
      </c>
      <c r="L186" s="440">
        <v>3595</v>
      </c>
      <c r="M186" s="544">
        <v>1455</v>
      </c>
      <c r="N186" s="544">
        <v>2050</v>
      </c>
      <c r="O186" s="109">
        <v>90</v>
      </c>
    </row>
    <row r="187" spans="1:15" ht="17.100000000000001" customHeight="1">
      <c r="A187" s="447"/>
      <c r="B187" s="444" t="s">
        <v>606</v>
      </c>
      <c r="C187" s="682" t="str">
        <f t="shared" si="30"/>
        <v/>
      </c>
      <c r="D187" s="440">
        <v>230</v>
      </c>
      <c r="E187" s="27">
        <v>190</v>
      </c>
      <c r="F187" s="432">
        <v>20</v>
      </c>
      <c r="G187" s="436">
        <v>20</v>
      </c>
      <c r="I187" s="447"/>
      <c r="J187" s="445" t="s">
        <v>643</v>
      </c>
      <c r="K187" s="682" t="str">
        <f t="shared" si="31"/>
        <v/>
      </c>
      <c r="L187" s="440">
        <v>930</v>
      </c>
      <c r="M187" s="544">
        <v>590</v>
      </c>
      <c r="N187" s="544">
        <v>320</v>
      </c>
      <c r="O187" s="109">
        <v>20</v>
      </c>
    </row>
    <row r="188" spans="1:15" ht="17.100000000000001" customHeight="1">
      <c r="A188" s="447"/>
      <c r="B188" s="444" t="s">
        <v>635</v>
      </c>
      <c r="C188" s="682" t="str">
        <f t="shared" si="30"/>
        <v/>
      </c>
      <c r="D188" s="440">
        <v>540</v>
      </c>
      <c r="E188" s="27">
        <v>495</v>
      </c>
      <c r="F188" s="432">
        <v>30</v>
      </c>
      <c r="G188" s="436">
        <v>15</v>
      </c>
      <c r="I188" s="447"/>
      <c r="J188" s="445" t="s">
        <v>810</v>
      </c>
      <c r="K188" s="682" t="str">
        <f t="shared" si="31"/>
        <v/>
      </c>
      <c r="L188" s="440">
        <v>460</v>
      </c>
      <c r="M188" s="544">
        <v>185</v>
      </c>
      <c r="N188" s="544">
        <v>260</v>
      </c>
      <c r="O188" s="109">
        <v>15</v>
      </c>
    </row>
    <row r="189" spans="1:15" ht="17.100000000000001" customHeight="1" thickBot="1">
      <c r="A189" s="447"/>
      <c r="B189" s="444" t="s">
        <v>637</v>
      </c>
      <c r="C189" s="682" t="str">
        <f t="shared" si="30"/>
        <v/>
      </c>
      <c r="D189" s="440">
        <v>575</v>
      </c>
      <c r="E189" s="27">
        <v>265</v>
      </c>
      <c r="F189" s="432">
        <v>270</v>
      </c>
      <c r="G189" s="436">
        <v>40</v>
      </c>
      <c r="I189" s="565"/>
      <c r="J189" s="57" t="s">
        <v>646</v>
      </c>
      <c r="K189" s="685" t="str">
        <f t="shared" si="31"/>
        <v/>
      </c>
      <c r="L189" s="555">
        <v>725</v>
      </c>
      <c r="M189" s="536">
        <v>510</v>
      </c>
      <c r="N189" s="536">
        <v>190</v>
      </c>
      <c r="O189" s="498">
        <v>25</v>
      </c>
    </row>
    <row r="190" spans="1:15" ht="17.100000000000001" customHeight="1" thickTop="1">
      <c r="A190" s="447"/>
      <c r="B190" s="444" t="s">
        <v>638</v>
      </c>
      <c r="C190" s="682" t="str">
        <f t="shared" si="30"/>
        <v/>
      </c>
      <c r="D190" s="440">
        <v>515</v>
      </c>
      <c r="E190" s="27">
        <v>400</v>
      </c>
      <c r="F190" s="432">
        <v>110</v>
      </c>
      <c r="G190" s="436">
        <v>5</v>
      </c>
      <c r="I190" s="170"/>
      <c r="J190" s="54" t="s">
        <v>956</v>
      </c>
      <c r="K190" s="876">
        <f>SUM(K185:K189)</f>
        <v>0</v>
      </c>
      <c r="L190" s="441">
        <v>6490</v>
      </c>
      <c r="M190" s="442">
        <v>3130</v>
      </c>
      <c r="N190" s="438">
        <v>3190</v>
      </c>
      <c r="O190" s="439">
        <v>170</v>
      </c>
    </row>
    <row r="191" spans="1:15" ht="17.100000000000001" customHeight="1">
      <c r="A191" s="447"/>
      <c r="B191" s="444" t="s">
        <v>639</v>
      </c>
      <c r="C191" s="682" t="str">
        <f t="shared" si="30"/>
        <v/>
      </c>
      <c r="D191" s="440">
        <v>680</v>
      </c>
      <c r="E191" s="27">
        <v>600</v>
      </c>
      <c r="F191" s="432">
        <v>70</v>
      </c>
      <c r="G191" s="436">
        <v>10</v>
      </c>
      <c r="J191" s="1"/>
      <c r="K191" s="5"/>
      <c r="L191" s="1"/>
    </row>
    <row r="192" spans="1:15" ht="17.100000000000001" customHeight="1">
      <c r="A192" s="447"/>
      <c r="B192" s="444" t="s">
        <v>407</v>
      </c>
      <c r="C192" s="682" t="str">
        <f t="shared" si="30"/>
        <v/>
      </c>
      <c r="D192" s="440">
        <v>295</v>
      </c>
      <c r="E192" s="27">
        <v>215</v>
      </c>
      <c r="F192" s="432">
        <v>70</v>
      </c>
      <c r="G192" s="436">
        <v>10</v>
      </c>
      <c r="I192" s="493"/>
      <c r="J192" s="499" t="s">
        <v>389</v>
      </c>
      <c r="K192" s="694" t="str">
        <f t="shared" ref="K192:K196" si="32">IF(I192=1,L192,IF(I192=2,M192,IF(I192=3,N192,IF(I192=4,O192,IF(I192=5,L192-O192,"")))))</f>
        <v/>
      </c>
      <c r="L192" s="495">
        <v>235</v>
      </c>
      <c r="M192" s="500">
        <v>90</v>
      </c>
      <c r="N192" s="500">
        <v>140</v>
      </c>
      <c r="O192" s="501">
        <v>5</v>
      </c>
    </row>
    <row r="193" spans="1:15" ht="17.100000000000001" customHeight="1">
      <c r="A193" s="447"/>
      <c r="B193" s="444" t="s">
        <v>408</v>
      </c>
      <c r="C193" s="682" t="str">
        <f t="shared" si="30"/>
        <v/>
      </c>
      <c r="D193" s="440">
        <v>315</v>
      </c>
      <c r="E193" s="27">
        <v>190</v>
      </c>
      <c r="F193" s="432">
        <v>120</v>
      </c>
      <c r="G193" s="436">
        <v>5</v>
      </c>
      <c r="I193" s="447"/>
      <c r="J193" s="444" t="s">
        <v>957</v>
      </c>
      <c r="K193" s="682" t="str">
        <f t="shared" si="32"/>
        <v/>
      </c>
      <c r="L193" s="440">
        <v>190</v>
      </c>
      <c r="M193" s="544">
        <v>95</v>
      </c>
      <c r="N193" s="544">
        <v>90</v>
      </c>
      <c r="O193" s="109">
        <v>5</v>
      </c>
    </row>
    <row r="194" spans="1:15" ht="17.100000000000001" customHeight="1">
      <c r="A194" s="447"/>
      <c r="B194" s="444" t="s">
        <v>644</v>
      </c>
      <c r="C194" s="682" t="str">
        <f t="shared" si="30"/>
        <v/>
      </c>
      <c r="D194" s="440">
        <v>355</v>
      </c>
      <c r="E194" s="27">
        <v>290</v>
      </c>
      <c r="F194" s="432">
        <v>60</v>
      </c>
      <c r="G194" s="436">
        <v>5</v>
      </c>
      <c r="I194" s="447"/>
      <c r="J194" s="444" t="s">
        <v>958</v>
      </c>
      <c r="K194" s="682" t="str">
        <f t="shared" si="32"/>
        <v/>
      </c>
      <c r="L194" s="440">
        <v>340</v>
      </c>
      <c r="M194" s="544">
        <v>160</v>
      </c>
      <c r="N194" s="544">
        <v>170</v>
      </c>
      <c r="O194" s="109">
        <v>10</v>
      </c>
    </row>
    <row r="195" spans="1:15" ht="17.100000000000001" customHeight="1">
      <c r="A195" s="447"/>
      <c r="B195" s="444" t="s">
        <v>409</v>
      </c>
      <c r="C195" s="682" t="str">
        <f t="shared" si="30"/>
        <v/>
      </c>
      <c r="D195" s="440">
        <v>215</v>
      </c>
      <c r="E195" s="27">
        <v>215</v>
      </c>
      <c r="F195" s="432">
        <v>0</v>
      </c>
      <c r="G195" s="436">
        <v>0</v>
      </c>
      <c r="H195" s="3"/>
      <c r="I195" s="565"/>
      <c r="J195" s="52" t="s">
        <v>959</v>
      </c>
      <c r="K195" s="685" t="str">
        <f t="shared" si="32"/>
        <v/>
      </c>
      <c r="L195" s="440">
        <v>4905</v>
      </c>
      <c r="M195" s="536">
        <v>1280</v>
      </c>
      <c r="N195" s="536">
        <v>3450</v>
      </c>
      <c r="O195" s="498">
        <v>175</v>
      </c>
    </row>
    <row r="196" spans="1:15" ht="17.100000000000001" customHeight="1" thickBot="1">
      <c r="A196" s="447"/>
      <c r="B196" s="444" t="s">
        <v>645</v>
      </c>
      <c r="C196" s="682" t="str">
        <f t="shared" si="30"/>
        <v/>
      </c>
      <c r="D196" s="440">
        <v>1045</v>
      </c>
      <c r="E196" s="27">
        <v>540</v>
      </c>
      <c r="F196" s="432">
        <v>500</v>
      </c>
      <c r="G196" s="436">
        <v>5</v>
      </c>
      <c r="H196" s="3"/>
      <c r="I196" s="565"/>
      <c r="J196" s="52" t="s">
        <v>960</v>
      </c>
      <c r="K196" s="685" t="str">
        <f t="shared" si="32"/>
        <v/>
      </c>
      <c r="L196" s="555">
        <v>265</v>
      </c>
      <c r="M196" s="536">
        <v>35</v>
      </c>
      <c r="N196" s="536">
        <v>220</v>
      </c>
      <c r="O196" s="498">
        <v>10</v>
      </c>
    </row>
    <row r="197" spans="1:15" ht="17.100000000000001" customHeight="1" thickTop="1" thickBot="1">
      <c r="A197" s="447"/>
      <c r="B197" s="444" t="s">
        <v>719</v>
      </c>
      <c r="C197" s="682" t="str">
        <f t="shared" si="30"/>
        <v/>
      </c>
      <c r="D197" s="440">
        <v>470</v>
      </c>
      <c r="E197" s="618">
        <v>350</v>
      </c>
      <c r="F197" s="619">
        <v>110</v>
      </c>
      <c r="G197" s="620">
        <v>10</v>
      </c>
      <c r="I197" s="433"/>
      <c r="J197" s="443" t="s">
        <v>963</v>
      </c>
      <c r="K197" s="876">
        <f>SUM(K192:K196)</f>
        <v>0</v>
      </c>
      <c r="L197" s="441">
        <v>5935</v>
      </c>
      <c r="M197" s="442">
        <v>1660</v>
      </c>
      <c r="N197" s="438">
        <v>4070</v>
      </c>
      <c r="O197" s="439">
        <v>205</v>
      </c>
    </row>
    <row r="198" spans="1:15" ht="17.100000000000001" customHeight="1" thickTop="1">
      <c r="A198" s="433"/>
      <c r="B198" s="443" t="s">
        <v>511</v>
      </c>
      <c r="C198" s="876">
        <f>SUM(C185:C197)</f>
        <v>0</v>
      </c>
      <c r="D198" s="448">
        <v>7240</v>
      </c>
      <c r="E198" s="437">
        <v>5220</v>
      </c>
      <c r="F198" s="438">
        <v>1870</v>
      </c>
      <c r="G198" s="120">
        <v>150</v>
      </c>
      <c r="I198" s="612"/>
      <c r="J198" s="3"/>
      <c r="K198" s="612"/>
      <c r="L198" s="3"/>
      <c r="M198" s="3"/>
      <c r="N198" s="3"/>
      <c r="O198" s="3"/>
    </row>
    <row r="199" spans="1:15" s="3" customFormat="1" ht="17.100000000000001" customHeight="1">
      <c r="A199" s="612"/>
      <c r="C199" s="612"/>
      <c r="H199" s="1"/>
      <c r="I199" s="493"/>
      <c r="J199" s="499" t="s">
        <v>961</v>
      </c>
      <c r="K199" s="694" t="str">
        <f t="shared" ref="K199:K200" si="33">IF(I199=1,L199,IF(I199=2,M199,IF(I199=3,N199,IF(I199=4,O199,IF(I199=5,L199-O199,"")))))</f>
        <v/>
      </c>
      <c r="L199" s="495">
        <v>2445</v>
      </c>
      <c r="M199" s="500">
        <v>1150</v>
      </c>
      <c r="N199" s="500">
        <v>1180</v>
      </c>
      <c r="O199" s="501">
        <v>115</v>
      </c>
    </row>
    <row r="200" spans="1:15" s="3" customFormat="1" ht="17.100000000000001" customHeight="1" thickBot="1">
      <c r="A200" s="446"/>
      <c r="B200" s="51" t="s">
        <v>649</v>
      </c>
      <c r="C200" s="681" t="str">
        <f>IF(A200=1,D200,IF(A200=2,E200,IF(A200=3,F200,IF(A200=4,G200,IF(A200=5,D200-G200,"")))))</f>
        <v/>
      </c>
      <c r="D200" s="49">
        <v>2130</v>
      </c>
      <c r="E200" s="48">
        <v>475</v>
      </c>
      <c r="F200" s="434">
        <v>1560</v>
      </c>
      <c r="G200" s="435">
        <v>95</v>
      </c>
      <c r="H200" s="1"/>
      <c r="I200" s="447"/>
      <c r="J200" s="444" t="s">
        <v>962</v>
      </c>
      <c r="K200" s="682" t="str">
        <f t="shared" si="33"/>
        <v/>
      </c>
      <c r="L200" s="440">
        <v>2325</v>
      </c>
      <c r="M200" s="544">
        <v>1480</v>
      </c>
      <c r="N200" s="544">
        <v>770</v>
      </c>
      <c r="O200" s="109">
        <v>75</v>
      </c>
    </row>
    <row r="201" spans="1:15" ht="17.100000000000001" customHeight="1" thickTop="1" thickBot="1">
      <c r="A201" s="447"/>
      <c r="B201" s="444" t="s">
        <v>651</v>
      </c>
      <c r="C201" s="682" t="str">
        <f>IF(A201=1,D201,IF(A201=2,E201,IF(A201=3,F201,IF(A201=4,G201,IF(A201=5,D201-G201,"")))))</f>
        <v/>
      </c>
      <c r="D201" s="440">
        <v>3880</v>
      </c>
      <c r="E201" s="544">
        <v>1330</v>
      </c>
      <c r="F201" s="432">
        <v>2470</v>
      </c>
      <c r="G201" s="436">
        <v>80</v>
      </c>
      <c r="I201" s="433"/>
      <c r="J201" s="443" t="s">
        <v>964</v>
      </c>
      <c r="K201" s="876">
        <f>SUM(K199:K200)</f>
        <v>0</v>
      </c>
      <c r="L201" s="448">
        <v>4770</v>
      </c>
      <c r="M201" s="437">
        <v>2630</v>
      </c>
      <c r="N201" s="438">
        <v>1950</v>
      </c>
      <c r="O201" s="439">
        <v>190</v>
      </c>
    </row>
    <row r="202" spans="1:15" ht="17.100000000000001" customHeight="1" thickTop="1">
      <c r="A202" s="433"/>
      <c r="B202" s="443" t="s">
        <v>510</v>
      </c>
      <c r="C202" s="876">
        <f>SUM(C200:C201)</f>
        <v>0</v>
      </c>
      <c r="D202" s="448">
        <v>6010</v>
      </c>
      <c r="E202" s="437">
        <v>1805</v>
      </c>
      <c r="F202" s="438">
        <v>4030</v>
      </c>
      <c r="G202" s="439">
        <v>175</v>
      </c>
      <c r="H202" s="3"/>
      <c r="I202" s="5"/>
      <c r="J202" s="1"/>
      <c r="K202" s="5"/>
      <c r="L202" s="1"/>
    </row>
    <row r="203" spans="1:15" ht="17.100000000000001" customHeight="1">
      <c r="A203" s="5"/>
      <c r="B203" s="1"/>
      <c r="C203" s="5"/>
      <c r="D203" s="1"/>
      <c r="H203" s="3"/>
      <c r="I203" s="5"/>
      <c r="J203" s="1"/>
      <c r="K203" s="5"/>
      <c r="L203" s="1"/>
    </row>
    <row r="204" spans="1:15" ht="17.100000000000001" customHeight="1">
      <c r="A204" s="446"/>
      <c r="B204" s="51" t="s">
        <v>657</v>
      </c>
      <c r="C204" s="681" t="str">
        <f t="shared" ref="C204:C212" si="34">IF(A204=1,D204,IF(A204=2,E204,IF(A204=3,F204,IF(A204=4,G204,IF(A204=5,D204-G204,"")))))</f>
        <v/>
      </c>
      <c r="D204" s="49">
        <v>1085</v>
      </c>
      <c r="E204" s="617">
        <v>595</v>
      </c>
      <c r="F204" s="434">
        <v>460</v>
      </c>
      <c r="G204" s="435">
        <v>30</v>
      </c>
      <c r="I204" s="493"/>
      <c r="J204" s="494" t="s">
        <v>647</v>
      </c>
      <c r="K204" s="694" t="str">
        <f t="shared" ref="K204:K207" si="35">IF(I204=1,L204,IF(I204=2,M204,IF(I204=3,N204,IF(I204=4,O204,IF(I204=5,L204-O204,"")))))</f>
        <v/>
      </c>
      <c r="L204" s="495">
        <v>1700</v>
      </c>
      <c r="M204" s="502">
        <v>1230</v>
      </c>
      <c r="N204" s="503">
        <v>390</v>
      </c>
      <c r="O204" s="504">
        <v>80</v>
      </c>
    </row>
    <row r="205" spans="1:15" ht="17.100000000000001" customHeight="1">
      <c r="A205" s="447"/>
      <c r="B205" s="444" t="s">
        <v>721</v>
      </c>
      <c r="C205" s="682" t="str">
        <f t="shared" si="34"/>
        <v/>
      </c>
      <c r="D205" s="440">
        <v>975</v>
      </c>
      <c r="E205" s="27">
        <v>755</v>
      </c>
      <c r="F205" s="432">
        <v>200</v>
      </c>
      <c r="G205" s="436">
        <v>20</v>
      </c>
      <c r="I205" s="447"/>
      <c r="J205" s="445" t="s">
        <v>650</v>
      </c>
      <c r="K205" s="682" t="str">
        <f t="shared" si="35"/>
        <v/>
      </c>
      <c r="L205" s="440">
        <v>2080</v>
      </c>
      <c r="M205" s="544">
        <v>1695</v>
      </c>
      <c r="N205" s="432">
        <v>360</v>
      </c>
      <c r="O205" s="436">
        <v>25</v>
      </c>
    </row>
    <row r="206" spans="1:15" s="3" customFormat="1" ht="17.100000000000001" customHeight="1">
      <c r="A206" s="447"/>
      <c r="B206" s="444" t="s">
        <v>659</v>
      </c>
      <c r="C206" s="682" t="str">
        <f t="shared" si="34"/>
        <v/>
      </c>
      <c r="D206" s="440">
        <v>1800</v>
      </c>
      <c r="E206" s="27">
        <v>935</v>
      </c>
      <c r="F206" s="432">
        <v>830</v>
      </c>
      <c r="G206" s="436">
        <v>35</v>
      </c>
      <c r="H206" s="1"/>
      <c r="I206" s="447"/>
      <c r="J206" s="445" t="s">
        <v>652</v>
      </c>
      <c r="K206" s="682" t="str">
        <f t="shared" si="35"/>
        <v/>
      </c>
      <c r="L206" s="440">
        <v>690</v>
      </c>
      <c r="M206" s="542">
        <v>525</v>
      </c>
      <c r="N206" s="312">
        <v>160</v>
      </c>
      <c r="O206" s="313">
        <v>5</v>
      </c>
    </row>
    <row r="207" spans="1:15" s="3" customFormat="1" ht="17.100000000000001" customHeight="1" thickBot="1">
      <c r="A207" s="447"/>
      <c r="B207" s="444" t="s">
        <v>660</v>
      </c>
      <c r="C207" s="682" t="str">
        <f t="shared" si="34"/>
        <v/>
      </c>
      <c r="D207" s="440">
        <v>290</v>
      </c>
      <c r="E207" s="27">
        <v>95</v>
      </c>
      <c r="F207" s="432">
        <v>190</v>
      </c>
      <c r="G207" s="436">
        <v>5</v>
      </c>
      <c r="H207" s="1"/>
      <c r="I207" s="565"/>
      <c r="J207" s="57" t="s">
        <v>653</v>
      </c>
      <c r="K207" s="685" t="str">
        <f t="shared" si="35"/>
        <v/>
      </c>
      <c r="L207" s="555">
        <v>2035</v>
      </c>
      <c r="M207" s="62">
        <v>1115</v>
      </c>
      <c r="N207" s="62">
        <v>900</v>
      </c>
      <c r="O207" s="505">
        <v>20</v>
      </c>
    </row>
    <row r="208" spans="1:15" ht="17.100000000000001" customHeight="1" thickTop="1">
      <c r="A208" s="447"/>
      <c r="B208" s="444" t="s">
        <v>410</v>
      </c>
      <c r="C208" s="682" t="str">
        <f t="shared" si="34"/>
        <v/>
      </c>
      <c r="D208" s="440">
        <v>160</v>
      </c>
      <c r="E208" s="27">
        <v>60</v>
      </c>
      <c r="F208" s="432">
        <v>90</v>
      </c>
      <c r="G208" s="436">
        <v>10</v>
      </c>
      <c r="I208" s="170"/>
      <c r="J208" s="54" t="s">
        <v>518</v>
      </c>
      <c r="K208" s="876">
        <f>SUM(K204:K207)</f>
        <v>0</v>
      </c>
      <c r="L208" s="441">
        <v>6505</v>
      </c>
      <c r="M208" s="442">
        <v>4565</v>
      </c>
      <c r="N208" s="438">
        <v>1810</v>
      </c>
      <c r="O208" s="439">
        <v>130</v>
      </c>
    </row>
    <row r="209" spans="1:15" ht="17.100000000000001" customHeight="1">
      <c r="A209" s="447"/>
      <c r="B209" s="444" t="s">
        <v>662</v>
      </c>
      <c r="C209" s="682" t="str">
        <f t="shared" si="34"/>
        <v/>
      </c>
      <c r="D209" s="440">
        <v>415</v>
      </c>
      <c r="E209" s="27">
        <v>260</v>
      </c>
      <c r="F209" s="432">
        <v>150</v>
      </c>
      <c r="G209" s="436">
        <v>5</v>
      </c>
      <c r="I209" s="173"/>
      <c r="J209" s="3"/>
      <c r="K209" s="612"/>
      <c r="L209" s="3"/>
      <c r="M209" s="3"/>
      <c r="N209" s="3"/>
      <c r="O209" s="3"/>
    </row>
    <row r="210" spans="1:15" ht="17.100000000000001" customHeight="1">
      <c r="A210" s="447"/>
      <c r="B210" s="444" t="s">
        <v>663</v>
      </c>
      <c r="C210" s="682" t="str">
        <f t="shared" si="34"/>
        <v/>
      </c>
      <c r="D210" s="440">
        <v>1350</v>
      </c>
      <c r="E210" s="27">
        <v>860</v>
      </c>
      <c r="F210" s="432">
        <v>470</v>
      </c>
      <c r="G210" s="436">
        <v>20</v>
      </c>
      <c r="I210" s="446"/>
      <c r="J210" s="53" t="s">
        <v>654</v>
      </c>
      <c r="K210" s="681" t="str">
        <f t="shared" ref="K210:K218" si="36">IF(I210=1,L210,IF(I210=2,M210,IF(I210=3,N210,IF(I210=4,O210,IF(I210=5,L210-O210,"")))))</f>
        <v/>
      </c>
      <c r="L210" s="49">
        <v>1760</v>
      </c>
      <c r="M210" s="48">
        <v>835</v>
      </c>
      <c r="N210" s="434">
        <v>870</v>
      </c>
      <c r="O210" s="435">
        <v>55</v>
      </c>
    </row>
    <row r="211" spans="1:15" ht="17.100000000000001" customHeight="1">
      <c r="A211" s="447"/>
      <c r="B211" s="444" t="s">
        <v>665</v>
      </c>
      <c r="C211" s="682" t="str">
        <f t="shared" si="34"/>
        <v/>
      </c>
      <c r="D211" s="440">
        <v>585</v>
      </c>
      <c r="E211" s="27">
        <v>250</v>
      </c>
      <c r="F211" s="432">
        <v>320</v>
      </c>
      <c r="G211" s="436">
        <v>15</v>
      </c>
      <c r="I211" s="447"/>
      <c r="J211" s="445" t="s">
        <v>655</v>
      </c>
      <c r="K211" s="682" t="str">
        <f t="shared" si="36"/>
        <v/>
      </c>
      <c r="L211" s="440">
        <v>965</v>
      </c>
      <c r="M211" s="544">
        <v>410</v>
      </c>
      <c r="N211" s="432">
        <v>540</v>
      </c>
      <c r="O211" s="436">
        <v>15</v>
      </c>
    </row>
    <row r="212" spans="1:15" ht="17.100000000000001" customHeight="1" thickBot="1">
      <c r="A212" s="307"/>
      <c r="B212" s="96" t="s">
        <v>667</v>
      </c>
      <c r="C212" s="689" t="str">
        <f t="shared" si="34"/>
        <v/>
      </c>
      <c r="D212" s="654">
        <v>2100</v>
      </c>
      <c r="E212" s="618">
        <v>1165</v>
      </c>
      <c r="F212" s="619">
        <v>870</v>
      </c>
      <c r="G212" s="620">
        <v>65</v>
      </c>
      <c r="I212" s="447"/>
      <c r="J212" s="445" t="s">
        <v>658</v>
      </c>
      <c r="K212" s="682" t="str">
        <f t="shared" si="36"/>
        <v/>
      </c>
      <c r="L212" s="440">
        <v>770</v>
      </c>
      <c r="M212" s="544">
        <v>485</v>
      </c>
      <c r="N212" s="432">
        <v>270</v>
      </c>
      <c r="O212" s="436">
        <v>15</v>
      </c>
    </row>
    <row r="213" spans="1:15" ht="17.100000000000001" customHeight="1" thickTop="1">
      <c r="A213" s="433"/>
      <c r="B213" s="443" t="s">
        <v>508</v>
      </c>
      <c r="C213" s="876">
        <f>SUM(C204:C212)</f>
        <v>0</v>
      </c>
      <c r="D213" s="441">
        <v>8760</v>
      </c>
      <c r="E213" s="442">
        <v>4975</v>
      </c>
      <c r="F213" s="438">
        <v>3580</v>
      </c>
      <c r="G213" s="439">
        <v>205</v>
      </c>
      <c r="I213" s="447"/>
      <c r="J213" s="445" t="s">
        <v>812</v>
      </c>
      <c r="K213" s="682" t="str">
        <f t="shared" si="36"/>
        <v/>
      </c>
      <c r="L213" s="440">
        <v>280</v>
      </c>
      <c r="M213" s="544">
        <v>175</v>
      </c>
      <c r="N213" s="432">
        <v>100</v>
      </c>
      <c r="O213" s="436">
        <v>5</v>
      </c>
    </row>
    <row r="214" spans="1:15" ht="17.100000000000001" customHeight="1">
      <c r="A214" s="5"/>
      <c r="B214" s="1"/>
      <c r="C214" s="5"/>
      <c r="D214" s="1"/>
      <c r="H214" s="3"/>
      <c r="I214" s="447"/>
      <c r="J214" s="445" t="s">
        <v>720</v>
      </c>
      <c r="K214" s="682" t="str">
        <f t="shared" si="36"/>
        <v/>
      </c>
      <c r="L214" s="440">
        <v>255</v>
      </c>
      <c r="M214" s="544">
        <v>210</v>
      </c>
      <c r="N214" s="432">
        <v>40</v>
      </c>
      <c r="O214" s="436">
        <v>5</v>
      </c>
    </row>
    <row r="215" spans="1:15" ht="17.100000000000001" customHeight="1">
      <c r="A215" s="493"/>
      <c r="B215" s="499" t="s">
        <v>669</v>
      </c>
      <c r="C215" s="694" t="str">
        <f t="shared" ref="C215:C217" si="37">IF(A215=1,D215,IF(A215=2,E215,IF(A215=3,F215,IF(A215=4,G215,IF(A215=5,D215-G215,"")))))</f>
        <v/>
      </c>
      <c r="D215" s="495">
        <v>1900</v>
      </c>
      <c r="E215" s="500">
        <v>370</v>
      </c>
      <c r="F215" s="500">
        <v>1450</v>
      </c>
      <c r="G215" s="501">
        <v>80</v>
      </c>
      <c r="H215" s="3"/>
      <c r="I215" s="447"/>
      <c r="J215" s="445" t="s">
        <v>661</v>
      </c>
      <c r="K215" s="682" t="str">
        <f t="shared" si="36"/>
        <v/>
      </c>
      <c r="L215" s="440">
        <v>435</v>
      </c>
      <c r="M215" s="544">
        <v>245</v>
      </c>
      <c r="N215" s="432">
        <v>180</v>
      </c>
      <c r="O215" s="436">
        <v>10</v>
      </c>
    </row>
    <row r="216" spans="1:15" ht="17.100000000000001" customHeight="1">
      <c r="A216" s="447"/>
      <c r="B216" s="444" t="s">
        <v>670</v>
      </c>
      <c r="C216" s="682" t="str">
        <f t="shared" si="37"/>
        <v/>
      </c>
      <c r="D216" s="440">
        <v>1825</v>
      </c>
      <c r="E216" s="544">
        <v>480</v>
      </c>
      <c r="F216" s="544">
        <v>1240</v>
      </c>
      <c r="G216" s="109">
        <v>105</v>
      </c>
      <c r="H216" s="3"/>
      <c r="I216" s="447"/>
      <c r="J216" s="445" t="s">
        <v>583</v>
      </c>
      <c r="K216" s="682" t="str">
        <f t="shared" si="36"/>
        <v/>
      </c>
      <c r="L216" s="440">
        <v>280</v>
      </c>
      <c r="M216" s="544">
        <v>185</v>
      </c>
      <c r="N216" s="432">
        <v>90</v>
      </c>
      <c r="O216" s="436">
        <v>5</v>
      </c>
    </row>
    <row r="217" spans="1:15" ht="17.100000000000001" customHeight="1" thickBot="1">
      <c r="A217" s="447"/>
      <c r="B217" s="110" t="s">
        <v>636</v>
      </c>
      <c r="C217" s="682" t="str">
        <f t="shared" si="37"/>
        <v/>
      </c>
      <c r="D217" s="440">
        <v>1660</v>
      </c>
      <c r="E217" s="544">
        <v>480</v>
      </c>
      <c r="F217" s="544">
        <v>1130</v>
      </c>
      <c r="G217" s="109">
        <v>50</v>
      </c>
      <c r="I217" s="447"/>
      <c r="J217" s="445" t="s">
        <v>664</v>
      </c>
      <c r="K217" s="682" t="str">
        <f t="shared" si="36"/>
        <v/>
      </c>
      <c r="L217" s="440">
        <v>770</v>
      </c>
      <c r="M217" s="544">
        <v>510</v>
      </c>
      <c r="N217" s="432">
        <v>240</v>
      </c>
      <c r="O217" s="436">
        <v>20</v>
      </c>
    </row>
    <row r="218" spans="1:15" ht="17.100000000000001" customHeight="1" thickTop="1">
      <c r="A218" s="433"/>
      <c r="B218" s="443" t="s">
        <v>507</v>
      </c>
      <c r="C218" s="876">
        <f>SUM(C215:C217)</f>
        <v>0</v>
      </c>
      <c r="D218" s="441">
        <v>5385</v>
      </c>
      <c r="E218" s="442">
        <v>1330</v>
      </c>
      <c r="F218" s="438">
        <v>3820</v>
      </c>
      <c r="G218" s="439">
        <v>235</v>
      </c>
      <c r="I218" s="565"/>
      <c r="J218" s="57" t="s">
        <v>666</v>
      </c>
      <c r="K218" s="685" t="str">
        <f t="shared" si="36"/>
        <v/>
      </c>
      <c r="L218" s="555">
        <v>415</v>
      </c>
      <c r="M218" s="58">
        <v>120</v>
      </c>
      <c r="N218" s="551">
        <v>290</v>
      </c>
      <c r="O218" s="552">
        <v>5</v>
      </c>
    </row>
    <row r="219" spans="1:15" s="3" customFormat="1" ht="17.100000000000001" customHeight="1">
      <c r="A219" s="430"/>
      <c r="B219" s="449"/>
      <c r="C219" s="686"/>
      <c r="D219" s="655"/>
      <c r="E219" s="656"/>
      <c r="F219" s="656"/>
      <c r="G219" s="656"/>
      <c r="H219" s="1"/>
      <c r="I219" s="509"/>
      <c r="J219" s="510" t="s">
        <v>509</v>
      </c>
      <c r="K219" s="880">
        <f>SUM(K210:K218)</f>
        <v>0</v>
      </c>
      <c r="L219" s="511">
        <v>5930</v>
      </c>
      <c r="M219" s="512">
        <v>3175</v>
      </c>
      <c r="N219" s="512">
        <v>2620</v>
      </c>
      <c r="O219" s="513">
        <v>135</v>
      </c>
    </row>
    <row r="220" spans="1:15" s="3" customFormat="1" ht="17.100000000000001" customHeight="1" thickBot="1">
      <c r="A220" s="493"/>
      <c r="B220" s="499" t="s">
        <v>952</v>
      </c>
      <c r="C220" s="694" t="str">
        <f>IF(A220=1,D220,IF(A220=2,E220,IF(A220=3,F220,IF(A220=4,G220,IF(A220=5,D220-G220,"")))))</f>
        <v/>
      </c>
      <c r="D220" s="495">
        <v>2225</v>
      </c>
      <c r="E220" s="500">
        <v>595</v>
      </c>
      <c r="F220" s="500">
        <v>1510</v>
      </c>
      <c r="G220" s="501">
        <v>120</v>
      </c>
      <c r="H220" s="1"/>
      <c r="I220" s="172"/>
      <c r="J220" s="1"/>
      <c r="K220" s="5"/>
      <c r="L220" s="1"/>
      <c r="M220" s="1"/>
      <c r="N220" s="1"/>
      <c r="O220" s="1"/>
    </row>
    <row r="221" spans="1:15" ht="17.100000000000001" customHeight="1" thickBot="1">
      <c r="A221" s="447"/>
      <c r="B221" s="444" t="s">
        <v>953</v>
      </c>
      <c r="C221" s="682" t="str">
        <f>IF(A221=1,D221,IF(A221=2,E221,IF(A221=3,F221,IF(A221=4,G221,IF(A221=5,D221-G221,"")))))</f>
        <v/>
      </c>
      <c r="D221" s="440">
        <v>1125</v>
      </c>
      <c r="E221" s="544">
        <v>125</v>
      </c>
      <c r="F221" s="544">
        <v>980</v>
      </c>
      <c r="G221" s="109">
        <v>20</v>
      </c>
      <c r="I221" s="706"/>
      <c r="J221" s="65" t="s">
        <v>487</v>
      </c>
      <c r="K221" s="41">
        <f>SUM(C198,C202,C213,C218,C225,K190,K197,K201,K208,K219)</f>
        <v>0</v>
      </c>
      <c r="L221" s="98">
        <v>64900</v>
      </c>
      <c r="M221" s="41">
        <v>30380</v>
      </c>
      <c r="N221" s="43">
        <v>32640</v>
      </c>
      <c r="O221" s="42">
        <v>1880</v>
      </c>
    </row>
    <row r="222" spans="1:15" ht="17.100000000000001" customHeight="1">
      <c r="A222" s="447"/>
      <c r="B222" s="444" t="s">
        <v>382</v>
      </c>
      <c r="C222" s="682" t="str">
        <f>IF(A222=1,D222,IF(A222=2,E222,IF(A222=3,F222,IF(A222=4,G222,IF(A222=5,D222-G222,"")))))</f>
        <v/>
      </c>
      <c r="D222" s="440">
        <v>570</v>
      </c>
      <c r="E222" s="544">
        <v>255</v>
      </c>
      <c r="F222" s="544">
        <v>310</v>
      </c>
      <c r="G222" s="436">
        <v>5</v>
      </c>
      <c r="J222" s="1"/>
      <c r="K222" s="1"/>
      <c r="L222" s="1"/>
    </row>
    <row r="223" spans="1:15" ht="17.100000000000001" customHeight="1">
      <c r="A223" s="565"/>
      <c r="B223" s="52" t="s">
        <v>954</v>
      </c>
      <c r="C223" s="682" t="str">
        <f>IF(A223=1,D223,IF(A223=2,E223,IF(A223=3,F223,IF(A223=4,G223,IF(A223=5,D223-G223,"")))))</f>
        <v/>
      </c>
      <c r="D223" s="440">
        <v>1150</v>
      </c>
      <c r="E223" s="536">
        <v>215</v>
      </c>
      <c r="F223" s="536">
        <v>910</v>
      </c>
      <c r="G223" s="498">
        <v>25</v>
      </c>
      <c r="I223" s="5"/>
      <c r="J223" s="183" t="s">
        <v>433</v>
      </c>
      <c r="K223" s="1"/>
      <c r="L223" s="1"/>
    </row>
    <row r="224" spans="1:15" ht="17.100000000000001" customHeight="1" thickBot="1">
      <c r="A224" s="565"/>
      <c r="B224" s="52" t="s">
        <v>955</v>
      </c>
      <c r="C224" s="685" t="str">
        <f>IF(A224=1,D224,IF(A224=2,E224,IF(A224=3,F224,IF(A224=4,G224,IF(A224=5,D224-G224,"")))))</f>
        <v/>
      </c>
      <c r="D224" s="555">
        <v>2805</v>
      </c>
      <c r="E224" s="536">
        <v>700</v>
      </c>
      <c r="F224" s="536">
        <v>1990</v>
      </c>
      <c r="G224" s="498">
        <v>115</v>
      </c>
      <c r="H224" s="3"/>
      <c r="J224" s="1"/>
      <c r="K224" s="1"/>
      <c r="L224" s="1"/>
    </row>
    <row r="225" spans="1:16" ht="17.100000000000001" customHeight="1" thickTop="1">
      <c r="A225" s="433"/>
      <c r="B225" s="443" t="s">
        <v>512</v>
      </c>
      <c r="C225" s="876">
        <f>SUM(C220:C224)</f>
        <v>0</v>
      </c>
      <c r="D225" s="441">
        <v>7875</v>
      </c>
      <c r="E225" s="442">
        <v>1890</v>
      </c>
      <c r="F225" s="438">
        <v>5700</v>
      </c>
      <c r="G225" s="439">
        <v>285</v>
      </c>
      <c r="H225" s="3"/>
      <c r="I225" s="173"/>
      <c r="J225" s="3"/>
      <c r="K225" s="3"/>
      <c r="L225" s="3"/>
      <c r="M225" s="3"/>
      <c r="N225" s="3"/>
      <c r="O225" s="3"/>
    </row>
    <row r="226" spans="1:16" ht="17.100000000000001" customHeight="1">
      <c r="A226" s="5"/>
      <c r="B226" s="1"/>
      <c r="C226" s="5"/>
      <c r="D226" s="1"/>
      <c r="I226" s="173"/>
      <c r="J226" s="3"/>
      <c r="K226" s="3"/>
      <c r="L226" s="3"/>
      <c r="M226" s="3"/>
      <c r="N226" s="3"/>
      <c r="O226" s="3"/>
    </row>
    <row r="227" spans="1:16" ht="17.100000000000001" customHeight="1">
      <c r="A227" s="1"/>
      <c r="B227" s="1"/>
      <c r="C227" s="1"/>
      <c r="D227" s="1"/>
      <c r="J227" s="19"/>
      <c r="K227" s="133"/>
      <c r="L227" s="133"/>
      <c r="M227" s="311"/>
      <c r="N227" s="134"/>
      <c r="O227" s="134"/>
    </row>
    <row r="228" spans="1:16" s="3" customFormat="1" ht="17.100000000000001" customHeight="1">
      <c r="A228" s="5"/>
      <c r="B228" s="1"/>
      <c r="C228" s="5"/>
      <c r="D228" s="1"/>
      <c r="E228" s="1"/>
      <c r="F228" s="1"/>
      <c r="G228" s="1"/>
      <c r="H228" s="1"/>
      <c r="I228" s="612"/>
    </row>
    <row r="229" spans="1:16" s="3" customFormat="1" ht="17.100000000000001" customHeight="1">
      <c r="A229" s="612"/>
      <c r="C229" s="612"/>
      <c r="I229" s="612"/>
    </row>
    <row r="230" spans="1:16" s="3" customFormat="1" ht="17.100000000000001" customHeight="1">
      <c r="A230" s="612"/>
      <c r="C230" s="612"/>
      <c r="I230" s="612"/>
    </row>
    <row r="231" spans="1:16" s="3" customFormat="1" ht="17.100000000000001" customHeight="1">
      <c r="A231" s="612"/>
      <c r="C231" s="612"/>
      <c r="H231" s="1"/>
      <c r="I231" s="612"/>
    </row>
    <row r="232" spans="1:16" ht="17.100000000000001" customHeight="1">
      <c r="A232" s="2"/>
      <c r="B232" s="46" t="s">
        <v>420</v>
      </c>
      <c r="C232" s="687"/>
      <c r="D232" s="14"/>
      <c r="E232" s="15"/>
      <c r="F232" s="15"/>
      <c r="G232" s="15"/>
    </row>
    <row r="233" spans="1:16" s="3" customFormat="1" ht="17.100000000000001" customHeight="1">
      <c r="A233" s="493"/>
      <c r="B233" s="499" t="s">
        <v>671</v>
      </c>
      <c r="C233" s="694" t="str">
        <f>IF(A233=1,D233,IF(A233=2,E233,IF(A233=3,F233,IF(A233=4,G233,IF(A233=5,D233-G233,"")))))</f>
        <v/>
      </c>
      <c r="D233" s="657">
        <v>4155</v>
      </c>
      <c r="E233" s="658">
        <v>2575</v>
      </c>
      <c r="F233" s="658">
        <v>1510</v>
      </c>
      <c r="G233" s="659">
        <v>70</v>
      </c>
      <c r="I233" s="446"/>
      <c r="J233" s="53" t="s">
        <v>678</v>
      </c>
      <c r="K233" s="681" t="str">
        <f t="shared" ref="K233:K238" si="38">IF(I233=1,L233,IF(I233=2,M233,IF(I233=3,N233,IF(I233=4,O233,IF(I233=5,L233-O233,"")))))</f>
        <v/>
      </c>
      <c r="L233" s="61">
        <v>1020</v>
      </c>
      <c r="M233" s="129">
        <v>400</v>
      </c>
      <c r="N233" s="34">
        <v>600</v>
      </c>
      <c r="O233" s="130">
        <v>20</v>
      </c>
    </row>
    <row r="234" spans="1:16" s="3" customFormat="1" ht="17.100000000000001" customHeight="1">
      <c r="A234" s="308"/>
      <c r="B234" s="444" t="s">
        <v>672</v>
      </c>
      <c r="C234" s="682" t="str">
        <f>IF(A234=1,D234,IF(A234=2,E234,IF(A234=3,F234,IF(A234=4,G234,IF(A234=5,D234-G234,"")))))</f>
        <v/>
      </c>
      <c r="D234" s="553">
        <v>2900</v>
      </c>
      <c r="E234" s="60">
        <v>1960</v>
      </c>
      <c r="F234" s="60">
        <v>880</v>
      </c>
      <c r="G234" s="91">
        <v>60</v>
      </c>
      <c r="I234" s="308"/>
      <c r="J234" s="445" t="s">
        <v>679</v>
      </c>
      <c r="K234" s="682" t="str">
        <f t="shared" si="38"/>
        <v/>
      </c>
      <c r="L234" s="553">
        <v>1815</v>
      </c>
      <c r="M234" s="126">
        <v>820</v>
      </c>
      <c r="N234" s="540">
        <v>960</v>
      </c>
      <c r="O234" s="91">
        <v>35</v>
      </c>
    </row>
    <row r="235" spans="1:16" ht="17.100000000000001" customHeight="1" thickBot="1">
      <c r="A235" s="567"/>
      <c r="B235" s="52" t="s">
        <v>673</v>
      </c>
      <c r="C235" s="685" t="str">
        <f>IF(A235=1,D235,IF(A235=2,E235,IF(A235=3,F235,IF(A235=4,G235,IF(A235=5,D235-G235,"")))))</f>
        <v/>
      </c>
      <c r="D235" s="537">
        <v>1125</v>
      </c>
      <c r="E235" s="647">
        <v>760</v>
      </c>
      <c r="F235" s="647">
        <v>350</v>
      </c>
      <c r="G235" s="660">
        <v>15</v>
      </c>
      <c r="I235" s="308"/>
      <c r="J235" s="445" t="s">
        <v>680</v>
      </c>
      <c r="K235" s="682" t="str">
        <f t="shared" si="38"/>
        <v/>
      </c>
      <c r="L235" s="553">
        <v>1945</v>
      </c>
      <c r="M235" s="126">
        <v>1065</v>
      </c>
      <c r="N235" s="540">
        <v>830</v>
      </c>
      <c r="O235" s="91">
        <v>50</v>
      </c>
      <c r="P235" s="3"/>
    </row>
    <row r="236" spans="1:16" ht="17.100000000000001" customHeight="1" thickTop="1">
      <c r="A236" s="433"/>
      <c r="B236" s="443" t="s">
        <v>486</v>
      </c>
      <c r="C236" s="876">
        <f>SUM(C233:C235)</f>
        <v>0</v>
      </c>
      <c r="D236" s="441">
        <v>8180</v>
      </c>
      <c r="E236" s="442">
        <v>5295</v>
      </c>
      <c r="F236" s="438">
        <v>2740</v>
      </c>
      <c r="G236" s="439">
        <v>145</v>
      </c>
      <c r="I236" s="962"/>
      <c r="J236" s="982" t="s">
        <v>26</v>
      </c>
      <c r="K236" s="954" t="str">
        <f t="shared" si="38"/>
        <v/>
      </c>
      <c r="L236" s="974">
        <v>1430</v>
      </c>
      <c r="M236" s="984">
        <v>865</v>
      </c>
      <c r="N236" s="978">
        <v>530</v>
      </c>
      <c r="O236" s="986">
        <v>35</v>
      </c>
      <c r="P236" s="3"/>
    </row>
    <row r="237" spans="1:16" ht="17.100000000000001" customHeight="1">
      <c r="A237" s="2"/>
      <c r="B237" s="600"/>
      <c r="C237" s="687"/>
      <c r="D237" s="14"/>
      <c r="E237" s="28"/>
      <c r="F237" s="28"/>
      <c r="G237" s="28"/>
      <c r="I237" s="963"/>
      <c r="J237" s="983"/>
      <c r="K237" s="955" t="str">
        <f t="shared" si="38"/>
        <v/>
      </c>
      <c r="L237" s="975"/>
      <c r="M237" s="985"/>
      <c r="N237" s="979"/>
      <c r="O237" s="987"/>
    </row>
    <row r="238" spans="1:16" ht="17.100000000000001" customHeight="1" thickBot="1">
      <c r="A238" s="493"/>
      <c r="B238" s="499" t="s">
        <v>674</v>
      </c>
      <c r="C238" s="694" t="str">
        <f t="shared" ref="C238:C249" si="39">IF(A238=1,D238,IF(A238=2,E238,IF(A238=3,F238,IF(A238=4,G238,IF(A238=5,D238-G238,"")))))</f>
        <v/>
      </c>
      <c r="D238" s="657">
        <v>4065</v>
      </c>
      <c r="E238" s="661">
        <v>1680</v>
      </c>
      <c r="F238" s="661">
        <v>2270</v>
      </c>
      <c r="G238" s="662">
        <v>115</v>
      </c>
      <c r="I238" s="308"/>
      <c r="J238" s="445" t="s">
        <v>684</v>
      </c>
      <c r="K238" s="682" t="str">
        <f t="shared" si="38"/>
        <v/>
      </c>
      <c r="L238" s="553">
        <v>505</v>
      </c>
      <c r="M238" s="126">
        <v>265</v>
      </c>
      <c r="N238" s="540">
        <v>220</v>
      </c>
      <c r="O238" s="91">
        <v>20</v>
      </c>
      <c r="P238" s="3"/>
    </row>
    <row r="239" spans="1:16" ht="17.100000000000001" customHeight="1" thickTop="1">
      <c r="A239" s="308"/>
      <c r="B239" s="445" t="s">
        <v>675</v>
      </c>
      <c r="C239" s="682" t="str">
        <f t="shared" si="39"/>
        <v/>
      </c>
      <c r="D239" s="553">
        <v>765</v>
      </c>
      <c r="E239" s="60">
        <v>115</v>
      </c>
      <c r="F239" s="60">
        <v>620</v>
      </c>
      <c r="G239" s="91">
        <v>30</v>
      </c>
      <c r="I239" s="170"/>
      <c r="J239" s="54" t="s">
        <v>514</v>
      </c>
      <c r="K239" s="876">
        <f ca="1">SUM(K233:K239)</f>
        <v>0</v>
      </c>
      <c r="L239" s="441">
        <v>6715</v>
      </c>
      <c r="M239" s="442">
        <v>3415</v>
      </c>
      <c r="N239" s="438">
        <v>3140</v>
      </c>
      <c r="O239" s="439">
        <v>160</v>
      </c>
      <c r="P239" s="3"/>
    </row>
    <row r="240" spans="1:16" ht="17.100000000000001" customHeight="1">
      <c r="A240" s="308"/>
      <c r="B240" s="444" t="s">
        <v>594</v>
      </c>
      <c r="C240" s="682" t="str">
        <f t="shared" si="39"/>
        <v/>
      </c>
      <c r="D240" s="553">
        <v>365</v>
      </c>
      <c r="E240" s="60">
        <v>105</v>
      </c>
      <c r="F240" s="60">
        <v>250</v>
      </c>
      <c r="G240" s="91">
        <v>10</v>
      </c>
    </row>
    <row r="241" spans="1:15" ht="17.100000000000001" customHeight="1">
      <c r="A241" s="308"/>
      <c r="B241" s="444" t="s">
        <v>595</v>
      </c>
      <c r="C241" s="682" t="str">
        <f t="shared" si="39"/>
        <v/>
      </c>
      <c r="D241" s="553">
        <v>175</v>
      </c>
      <c r="E241" s="60">
        <v>20</v>
      </c>
      <c r="F241" s="60">
        <v>150</v>
      </c>
      <c r="G241" s="91">
        <v>5</v>
      </c>
      <c r="K241" s="720"/>
    </row>
    <row r="242" spans="1:15" ht="17.100000000000001" customHeight="1">
      <c r="A242" s="308"/>
      <c r="B242" s="444" t="s">
        <v>596</v>
      </c>
      <c r="C242" s="682" t="str">
        <f t="shared" si="39"/>
        <v/>
      </c>
      <c r="D242" s="553">
        <v>260</v>
      </c>
      <c r="E242" s="60">
        <v>45</v>
      </c>
      <c r="F242" s="60">
        <v>210</v>
      </c>
      <c r="G242" s="91">
        <v>5</v>
      </c>
      <c r="I242" s="446"/>
      <c r="J242" s="51" t="s">
        <v>950</v>
      </c>
      <c r="K242" s="681" t="str">
        <f t="shared" ref="K242:K244" si="40">IF(I242=1,L242,IF(I242=2,M242,IF(I242=3,N242,IF(I242=4,O242,IF(I242=5,L242-O242,"")))))</f>
        <v/>
      </c>
      <c r="L242" s="61">
        <v>350</v>
      </c>
      <c r="M242" s="76">
        <v>70</v>
      </c>
      <c r="N242" s="34">
        <v>270</v>
      </c>
      <c r="O242" s="35">
        <v>10</v>
      </c>
    </row>
    <row r="243" spans="1:15" ht="17.100000000000001" customHeight="1">
      <c r="A243" s="308"/>
      <c r="B243" s="444" t="s">
        <v>778</v>
      </c>
      <c r="C243" s="682" t="str">
        <f t="shared" si="39"/>
        <v/>
      </c>
      <c r="D243" s="553">
        <v>285</v>
      </c>
      <c r="E243" s="60">
        <v>55</v>
      </c>
      <c r="F243" s="60">
        <v>200</v>
      </c>
      <c r="G243" s="91">
        <v>30</v>
      </c>
      <c r="I243" s="308"/>
      <c r="J243" s="444" t="s">
        <v>1038</v>
      </c>
      <c r="K243" s="682" t="str">
        <f t="shared" si="40"/>
        <v/>
      </c>
      <c r="L243" s="553">
        <v>600</v>
      </c>
      <c r="M243" s="554">
        <v>120</v>
      </c>
      <c r="N243" s="540">
        <v>430</v>
      </c>
      <c r="O243" s="543">
        <v>50</v>
      </c>
    </row>
    <row r="244" spans="1:15" ht="17.100000000000001" customHeight="1" thickBot="1">
      <c r="A244" s="308"/>
      <c r="B244" s="444" t="s">
        <v>597</v>
      </c>
      <c r="C244" s="682" t="str">
        <f t="shared" si="39"/>
        <v/>
      </c>
      <c r="D244" s="553">
        <v>260</v>
      </c>
      <c r="E244" s="60">
        <v>50</v>
      </c>
      <c r="F244" s="60">
        <v>200</v>
      </c>
      <c r="G244" s="91">
        <v>10</v>
      </c>
      <c r="I244" s="567"/>
      <c r="J244" s="52" t="s">
        <v>965</v>
      </c>
      <c r="K244" s="685" t="str">
        <f t="shared" si="40"/>
        <v/>
      </c>
      <c r="L244" s="537">
        <v>1710</v>
      </c>
      <c r="M244" s="554">
        <v>775</v>
      </c>
      <c r="N244" s="540">
        <v>870</v>
      </c>
      <c r="O244" s="543">
        <v>65</v>
      </c>
    </row>
    <row r="245" spans="1:15" ht="17.100000000000001" customHeight="1" thickTop="1">
      <c r="A245" s="308"/>
      <c r="B245" s="444" t="s">
        <v>598</v>
      </c>
      <c r="C245" s="682" t="str">
        <f t="shared" si="39"/>
        <v/>
      </c>
      <c r="D245" s="553">
        <v>200</v>
      </c>
      <c r="E245" s="60">
        <v>40</v>
      </c>
      <c r="F245" s="60">
        <v>160</v>
      </c>
      <c r="G245" s="91">
        <v>0</v>
      </c>
      <c r="I245" s="433"/>
      <c r="J245" s="54" t="s">
        <v>966</v>
      </c>
      <c r="K245" s="876">
        <f>SUM(K242:K244)</f>
        <v>0</v>
      </c>
      <c r="L245" s="441">
        <v>2660</v>
      </c>
      <c r="M245" s="474">
        <v>965</v>
      </c>
      <c r="N245" s="475">
        <v>1570</v>
      </c>
      <c r="O245" s="476">
        <v>125</v>
      </c>
    </row>
    <row r="246" spans="1:15" ht="17.100000000000001" customHeight="1" thickBot="1">
      <c r="A246" s="308"/>
      <c r="B246" s="444" t="s">
        <v>398</v>
      </c>
      <c r="C246" s="682" t="str">
        <f t="shared" si="39"/>
        <v/>
      </c>
      <c r="D246" s="553">
        <v>260</v>
      </c>
      <c r="E246" s="60">
        <v>35</v>
      </c>
      <c r="F246" s="60">
        <v>220</v>
      </c>
      <c r="G246" s="91">
        <v>5</v>
      </c>
      <c r="J246" s="1"/>
      <c r="K246" s="5"/>
      <c r="L246" s="1"/>
    </row>
    <row r="247" spans="1:15" ht="17.100000000000001" customHeight="1" thickBot="1">
      <c r="A247" s="308"/>
      <c r="B247" s="444" t="s">
        <v>399</v>
      </c>
      <c r="C247" s="682" t="str">
        <f t="shared" si="39"/>
        <v/>
      </c>
      <c r="D247" s="553">
        <v>300</v>
      </c>
      <c r="E247" s="60">
        <v>120</v>
      </c>
      <c r="F247" s="60">
        <v>170</v>
      </c>
      <c r="G247" s="91">
        <v>10</v>
      </c>
      <c r="I247" s="708"/>
      <c r="J247" s="65" t="s">
        <v>488</v>
      </c>
      <c r="K247" s="877">
        <f ca="1">SUM(C236,C250,C257,C275,K239,K245)</f>
        <v>0</v>
      </c>
      <c r="L247" s="37">
        <v>39030</v>
      </c>
      <c r="M247" s="41">
        <v>16620</v>
      </c>
      <c r="N247" s="43">
        <v>21220</v>
      </c>
      <c r="O247" s="42">
        <v>1190</v>
      </c>
    </row>
    <row r="248" spans="1:15" ht="17.100000000000001" customHeight="1">
      <c r="A248" s="308"/>
      <c r="B248" s="444" t="s">
        <v>400</v>
      </c>
      <c r="C248" s="682" t="str">
        <f>IF(A248=1,D248,IF(A248=2,E248,IF(A248=3,F248,IF(A248=4,G248,IF(A248=5,D248-G248,"")))))</f>
        <v/>
      </c>
      <c r="D248" s="553">
        <v>200</v>
      </c>
      <c r="E248" s="60">
        <v>85</v>
      </c>
      <c r="F248" s="60">
        <v>110</v>
      </c>
      <c r="G248" s="91">
        <v>5</v>
      </c>
      <c r="J248" s="1"/>
      <c r="K248" s="5"/>
      <c r="L248" s="1"/>
    </row>
    <row r="249" spans="1:15" ht="17.100000000000001" customHeight="1" thickBot="1">
      <c r="A249" s="567"/>
      <c r="B249" s="52" t="s">
        <v>677</v>
      </c>
      <c r="C249" s="685" t="str">
        <f t="shared" si="39"/>
        <v/>
      </c>
      <c r="D249" s="537">
        <v>1215</v>
      </c>
      <c r="E249" s="647">
        <v>265</v>
      </c>
      <c r="F249" s="647">
        <v>890</v>
      </c>
      <c r="G249" s="660">
        <v>60</v>
      </c>
      <c r="J249" s="314" t="s">
        <v>1051</v>
      </c>
      <c r="K249" s="1"/>
      <c r="L249" s="1"/>
    </row>
    <row r="250" spans="1:15" ht="17.100000000000001" customHeight="1" thickTop="1">
      <c r="A250" s="433"/>
      <c r="B250" s="443" t="s">
        <v>516</v>
      </c>
      <c r="C250" s="876">
        <f>SUM(C238:C249)</f>
        <v>0</v>
      </c>
      <c r="D250" s="441">
        <v>8350</v>
      </c>
      <c r="E250" s="442">
        <v>2615</v>
      </c>
      <c r="F250" s="438">
        <v>5450</v>
      </c>
      <c r="G250" s="439">
        <v>285</v>
      </c>
      <c r="J250" s="314" t="s">
        <v>1052</v>
      </c>
      <c r="K250" s="1"/>
      <c r="L250" s="1"/>
    </row>
    <row r="251" spans="1:15" ht="17.100000000000001" customHeight="1">
      <c r="A251" s="5"/>
      <c r="B251" s="1"/>
      <c r="C251" s="5"/>
      <c r="D251" s="1"/>
      <c r="I251" s="173"/>
      <c r="J251" s="3"/>
      <c r="K251" s="612"/>
      <c r="L251" s="3"/>
      <c r="M251" s="3"/>
      <c r="N251" s="3"/>
      <c r="O251" s="3"/>
    </row>
    <row r="252" spans="1:15" ht="17.100000000000001" customHeight="1">
      <c r="A252" s="493"/>
      <c r="B252" s="499" t="s">
        <v>681</v>
      </c>
      <c r="C252" s="694" t="str">
        <f>IF(A252=1,D252,IF(A252=2,E252,IF(A252=3,F252,IF(A252=4,G252,IF(A252=5,D252-G252,"")))))</f>
        <v/>
      </c>
      <c r="D252" s="657">
        <v>2130</v>
      </c>
      <c r="E252" s="661">
        <v>745</v>
      </c>
      <c r="F252" s="661">
        <v>1320</v>
      </c>
      <c r="G252" s="662">
        <v>65</v>
      </c>
      <c r="I252" s="988" t="s">
        <v>1055</v>
      </c>
      <c r="J252" s="988"/>
      <c r="K252" s="988"/>
      <c r="L252" s="988"/>
      <c r="M252" s="988"/>
      <c r="N252" s="988"/>
      <c r="O252" s="988"/>
    </row>
    <row r="253" spans="1:15" ht="17.100000000000001" customHeight="1">
      <c r="A253" s="308"/>
      <c r="B253" s="444" t="s">
        <v>682</v>
      </c>
      <c r="C253" s="682" t="str">
        <f>IF(A253=1,D253,IF(A253=2,E253,IF(A253=3,F253,IF(A253=4,G253,IF(A253=5,D253-G253,"")))))</f>
        <v/>
      </c>
      <c r="D253" s="553">
        <v>800</v>
      </c>
      <c r="E253" s="60">
        <v>370</v>
      </c>
      <c r="F253" s="60">
        <v>410</v>
      </c>
      <c r="G253" s="91">
        <v>20</v>
      </c>
      <c r="I253" s="988"/>
      <c r="J253" s="988"/>
      <c r="K253" s="988"/>
      <c r="L253" s="988"/>
      <c r="M253" s="988"/>
      <c r="N253" s="988"/>
      <c r="O253" s="988"/>
    </row>
    <row r="254" spans="1:15" ht="17.100000000000001" customHeight="1">
      <c r="A254" s="308"/>
      <c r="B254" s="444" t="s">
        <v>683</v>
      </c>
      <c r="C254" s="682" t="str">
        <f>IF(A254=1,D254,IF(A254=2,E254,IF(A254=3,F254,IF(A254=4,G254,IF(A254=5,D254-G254,"")))))</f>
        <v/>
      </c>
      <c r="D254" s="553">
        <v>3020</v>
      </c>
      <c r="E254" s="60">
        <v>625</v>
      </c>
      <c r="F254" s="60">
        <v>2210</v>
      </c>
      <c r="G254" s="91">
        <v>185</v>
      </c>
      <c r="J254" s="314"/>
      <c r="K254" s="5"/>
      <c r="L254" s="69"/>
      <c r="M254" s="70"/>
      <c r="N254" s="71"/>
      <c r="O254" s="72"/>
    </row>
    <row r="255" spans="1:15" s="3" customFormat="1" ht="17.100000000000001" customHeight="1">
      <c r="A255" s="308"/>
      <c r="B255" s="444" t="s">
        <v>401</v>
      </c>
      <c r="C255" s="682" t="str">
        <f>IF(A255=1,D255,IF(A255=2,E255,IF(A255=3,F255,IF(A255=4,G255,IF(A255=5,D255-G255,"")))))</f>
        <v/>
      </c>
      <c r="D255" s="553">
        <v>400</v>
      </c>
      <c r="E255" s="60">
        <v>170</v>
      </c>
      <c r="F255" s="60">
        <v>210</v>
      </c>
      <c r="G255" s="91">
        <v>20</v>
      </c>
      <c r="H255" s="1"/>
      <c r="I255" s="172"/>
      <c r="J255" s="314"/>
      <c r="K255" s="5"/>
      <c r="L255" s="1"/>
      <c r="M255" s="1"/>
      <c r="N255" s="1"/>
      <c r="O255" s="1"/>
    </row>
    <row r="256" spans="1:15" s="3" customFormat="1" ht="17.100000000000001" customHeight="1" thickBot="1">
      <c r="A256" s="567"/>
      <c r="B256" s="52" t="s">
        <v>402</v>
      </c>
      <c r="C256" s="685" t="str">
        <f>IF(A256=1,D256,IF(A256=2,E256,IF(A256=3,F256,IF(A256=4,G256,IF(A256=5,D256-G256,"")))))</f>
        <v/>
      </c>
      <c r="D256" s="537">
        <v>565</v>
      </c>
      <c r="E256" s="647">
        <v>250</v>
      </c>
      <c r="F256" s="647">
        <v>290</v>
      </c>
      <c r="G256" s="660">
        <v>25</v>
      </c>
      <c r="H256" s="1"/>
      <c r="I256" s="172"/>
      <c r="J256" s="314"/>
      <c r="K256" s="5"/>
      <c r="L256" s="11"/>
      <c r="M256" s="1"/>
      <c r="N256" s="1"/>
      <c r="O256" s="1"/>
    </row>
    <row r="257" spans="1:19" ht="17.100000000000001" customHeight="1" thickTop="1">
      <c r="A257" s="433"/>
      <c r="B257" s="443" t="s">
        <v>515</v>
      </c>
      <c r="C257" s="876">
        <f>SUM(C252:C256)</f>
        <v>0</v>
      </c>
      <c r="D257" s="441">
        <v>6915</v>
      </c>
      <c r="E257" s="442">
        <v>2160</v>
      </c>
      <c r="F257" s="438">
        <v>4440</v>
      </c>
      <c r="G257" s="439">
        <v>315</v>
      </c>
      <c r="I257" s="173"/>
      <c r="J257" s="314"/>
      <c r="K257" s="5"/>
      <c r="L257" s="11"/>
      <c r="M257" s="3"/>
      <c r="N257" s="3"/>
      <c r="O257" s="3"/>
    </row>
    <row r="258" spans="1:19" ht="17.100000000000001" customHeight="1">
      <c r="A258" s="5"/>
      <c r="B258" s="1"/>
      <c r="C258" s="5"/>
      <c r="D258" s="1"/>
      <c r="I258" s="173"/>
      <c r="J258" s="314"/>
      <c r="K258" s="5"/>
      <c r="L258" s="11"/>
      <c r="M258" s="3"/>
      <c r="N258" s="3"/>
      <c r="O258" s="3"/>
    </row>
    <row r="259" spans="1:19" ht="17.100000000000001" customHeight="1">
      <c r="A259" s="115"/>
      <c r="B259" s="53" t="s">
        <v>302</v>
      </c>
      <c r="C259" s="681" t="str">
        <f t="shared" ref="C259:C267" si="41">IF(A259=1,D259,IF(A259=2,E259,IF(A259=3,F259,IF(A259=4,G259,IF(A259=5,D259-G259,"")))))</f>
        <v/>
      </c>
      <c r="D259" s="61">
        <v>310</v>
      </c>
      <c r="E259" s="59">
        <v>50</v>
      </c>
      <c r="F259" s="34">
        <v>250</v>
      </c>
      <c r="G259" s="35">
        <v>10</v>
      </c>
      <c r="H259" s="3"/>
      <c r="J259" s="314"/>
      <c r="K259" s="5"/>
      <c r="L259" s="1"/>
    </row>
    <row r="260" spans="1:19" ht="26.25" customHeight="1">
      <c r="A260" s="308"/>
      <c r="B260" s="472" t="s">
        <v>887</v>
      </c>
      <c r="C260" s="682" t="str">
        <f t="shared" si="41"/>
        <v/>
      </c>
      <c r="D260" s="553">
        <v>425</v>
      </c>
      <c r="E260" s="60">
        <v>35</v>
      </c>
      <c r="F260" s="540">
        <v>380</v>
      </c>
      <c r="G260" s="543">
        <v>10</v>
      </c>
      <c r="H260" s="3"/>
      <c r="J260" s="1"/>
      <c r="K260" s="5"/>
      <c r="L260" s="1"/>
    </row>
    <row r="261" spans="1:19" ht="17.100000000000001" customHeight="1">
      <c r="A261" s="308"/>
      <c r="B261" s="445" t="s">
        <v>303</v>
      </c>
      <c r="C261" s="682" t="str">
        <f t="shared" si="41"/>
        <v/>
      </c>
      <c r="D261" s="553">
        <v>195</v>
      </c>
      <c r="E261" s="60">
        <v>55</v>
      </c>
      <c r="F261" s="540">
        <v>130</v>
      </c>
      <c r="G261" s="543">
        <v>10</v>
      </c>
      <c r="J261" s="1"/>
      <c r="K261" s="5"/>
      <c r="L261" s="1"/>
    </row>
    <row r="262" spans="1:19" s="3" customFormat="1" ht="17.100000000000001" customHeight="1">
      <c r="A262" s="308"/>
      <c r="B262" s="445" t="s">
        <v>304</v>
      </c>
      <c r="C262" s="682" t="str">
        <f t="shared" si="41"/>
        <v/>
      </c>
      <c r="D262" s="553">
        <v>205</v>
      </c>
      <c r="E262" s="60">
        <v>95</v>
      </c>
      <c r="F262" s="540">
        <v>100</v>
      </c>
      <c r="G262" s="543">
        <v>10</v>
      </c>
      <c r="H262" s="1"/>
      <c r="I262" s="172"/>
      <c r="J262" s="1"/>
      <c r="K262" s="5"/>
      <c r="L262" s="1"/>
      <c r="M262" s="1"/>
      <c r="N262" s="1"/>
      <c r="O262" s="1"/>
    </row>
    <row r="263" spans="1:19" s="3" customFormat="1" ht="25.5" customHeight="1">
      <c r="A263" s="308"/>
      <c r="B263" s="445" t="s">
        <v>888</v>
      </c>
      <c r="C263" s="682" t="str">
        <f>IF(A263=1,D263,IF(A263=2,E263,IF(A263=3,F263,IF(A263=4,G263,IF(A263=5,D263-G263,"")))))</f>
        <v/>
      </c>
      <c r="D263" s="553">
        <v>410</v>
      </c>
      <c r="E263" s="60">
        <v>75</v>
      </c>
      <c r="F263" s="540">
        <v>330</v>
      </c>
      <c r="G263" s="543">
        <v>5</v>
      </c>
      <c r="H263" s="1"/>
      <c r="I263" s="172"/>
      <c r="J263" s="1"/>
      <c r="K263" s="5"/>
      <c r="L263" s="1"/>
      <c r="M263" s="1"/>
      <c r="N263" s="1"/>
      <c r="O263" s="1"/>
    </row>
    <row r="264" spans="1:19" ht="25.5" customHeight="1">
      <c r="A264" s="308"/>
      <c r="B264" s="445" t="s">
        <v>889</v>
      </c>
      <c r="C264" s="682" t="str">
        <f t="shared" si="41"/>
        <v/>
      </c>
      <c r="D264" s="553">
        <v>210</v>
      </c>
      <c r="E264" s="60">
        <v>30</v>
      </c>
      <c r="F264" s="540">
        <v>170</v>
      </c>
      <c r="G264" s="543">
        <v>10</v>
      </c>
      <c r="J264" s="1"/>
      <c r="K264" s="5"/>
      <c r="L264" s="1"/>
    </row>
    <row r="265" spans="1:19" ht="25.5" customHeight="1">
      <c r="A265" s="308"/>
      <c r="B265" s="445" t="s">
        <v>890</v>
      </c>
      <c r="C265" s="682" t="str">
        <f t="shared" si="41"/>
        <v/>
      </c>
      <c r="D265" s="553">
        <v>390</v>
      </c>
      <c r="E265" s="60">
        <v>110</v>
      </c>
      <c r="F265" s="60">
        <v>270</v>
      </c>
      <c r="G265" s="543">
        <v>10</v>
      </c>
      <c r="J265" s="1"/>
      <c r="K265" s="5"/>
      <c r="L265" s="1"/>
    </row>
    <row r="266" spans="1:19" ht="17.100000000000001" customHeight="1">
      <c r="A266" s="308"/>
      <c r="B266" s="445" t="s">
        <v>403</v>
      </c>
      <c r="C266" s="682" t="str">
        <f t="shared" si="41"/>
        <v/>
      </c>
      <c r="D266" s="553">
        <v>500</v>
      </c>
      <c r="E266" s="554">
        <v>185</v>
      </c>
      <c r="F266" s="60">
        <v>290</v>
      </c>
      <c r="G266" s="91">
        <v>25</v>
      </c>
      <c r="J266" s="1"/>
      <c r="K266" s="5"/>
      <c r="L266" s="1"/>
    </row>
    <row r="267" spans="1:19" ht="17.100000000000001" customHeight="1">
      <c r="A267" s="962"/>
      <c r="B267" s="964" t="s">
        <v>722</v>
      </c>
      <c r="C267" s="954" t="str">
        <f t="shared" si="41"/>
        <v/>
      </c>
      <c r="D267" s="974">
        <v>1210</v>
      </c>
      <c r="E267" s="976">
        <v>615</v>
      </c>
      <c r="F267" s="978">
        <v>570</v>
      </c>
      <c r="G267" s="986">
        <v>25</v>
      </c>
      <c r="J267" s="1"/>
      <c r="K267" s="5"/>
      <c r="L267" s="1"/>
    </row>
    <row r="268" spans="1:19" ht="17.100000000000001" customHeight="1">
      <c r="A268" s="963"/>
      <c r="B268" s="965"/>
      <c r="C268" s="955"/>
      <c r="D268" s="975"/>
      <c r="E268" s="977"/>
      <c r="F268" s="979"/>
      <c r="G268" s="987"/>
      <c r="J268" s="1"/>
      <c r="K268" s="5"/>
      <c r="L268" s="1"/>
    </row>
    <row r="269" spans="1:19" ht="17.100000000000001" customHeight="1">
      <c r="A269" s="308"/>
      <c r="B269" s="445" t="s">
        <v>272</v>
      </c>
      <c r="C269" s="682" t="str">
        <f t="shared" ref="C269:C274" si="42">IF(A269=1,D269,IF(A269=2,E269,IF(A269=3,F269,IF(A269=4,G269,IF(A269=5,D269-G269,"")))))</f>
        <v/>
      </c>
      <c r="D269" s="553">
        <v>220</v>
      </c>
      <c r="E269" s="60">
        <v>110</v>
      </c>
      <c r="F269" s="540">
        <v>100</v>
      </c>
      <c r="G269" s="543">
        <v>10</v>
      </c>
      <c r="J269" s="67"/>
      <c r="K269" s="723"/>
      <c r="L269" s="1"/>
      <c r="P269" s="4"/>
      <c r="Q269" s="5"/>
      <c r="R269" s="11"/>
      <c r="S269" s="10"/>
    </row>
    <row r="270" spans="1:19" ht="17.100000000000001" customHeight="1">
      <c r="A270" s="308"/>
      <c r="B270" s="445" t="s">
        <v>576</v>
      </c>
      <c r="C270" s="682" t="str">
        <f t="shared" si="42"/>
        <v/>
      </c>
      <c r="D270" s="553">
        <v>380</v>
      </c>
      <c r="E270" s="60">
        <v>165</v>
      </c>
      <c r="F270" s="540">
        <v>210</v>
      </c>
      <c r="G270" s="543">
        <v>5</v>
      </c>
      <c r="H270" s="4"/>
      <c r="J270" s="67"/>
      <c r="K270" s="5"/>
      <c r="L270" s="1"/>
      <c r="P270" s="4"/>
      <c r="Q270" s="5"/>
      <c r="R270" s="11"/>
      <c r="S270" s="10"/>
    </row>
    <row r="271" spans="1:19" ht="17.100000000000001" customHeight="1">
      <c r="A271" s="308"/>
      <c r="B271" s="445" t="s">
        <v>404</v>
      </c>
      <c r="C271" s="682" t="str">
        <f t="shared" si="42"/>
        <v/>
      </c>
      <c r="D271" s="553">
        <v>320</v>
      </c>
      <c r="E271" s="554">
        <v>115</v>
      </c>
      <c r="F271" s="540">
        <v>200</v>
      </c>
      <c r="G271" s="543">
        <v>5</v>
      </c>
      <c r="H271" s="4"/>
      <c r="J271" s="67"/>
      <c r="K271" s="5"/>
      <c r="L271" s="1"/>
      <c r="P271" s="4"/>
      <c r="Q271" s="5"/>
      <c r="R271" s="11"/>
      <c r="S271" s="10"/>
    </row>
    <row r="272" spans="1:19" ht="17.100000000000001" customHeight="1">
      <c r="A272" s="308"/>
      <c r="B272" s="445" t="s">
        <v>405</v>
      </c>
      <c r="C272" s="682" t="str">
        <f t="shared" si="42"/>
        <v/>
      </c>
      <c r="D272" s="553">
        <v>295</v>
      </c>
      <c r="E272" s="60">
        <v>80</v>
      </c>
      <c r="F272" s="540">
        <v>210</v>
      </c>
      <c r="G272" s="543">
        <v>5</v>
      </c>
      <c r="H272" s="4"/>
      <c r="J272" s="67"/>
      <c r="K272" s="724"/>
      <c r="L272" s="132"/>
      <c r="M272" s="131"/>
      <c r="N272" s="135"/>
      <c r="O272" s="135"/>
      <c r="P272" s="4"/>
      <c r="Q272" s="5"/>
      <c r="R272" s="11"/>
      <c r="S272" s="10"/>
    </row>
    <row r="273" spans="1:19" ht="17.100000000000001" customHeight="1">
      <c r="A273" s="308"/>
      <c r="B273" s="445" t="s">
        <v>406</v>
      </c>
      <c r="C273" s="682" t="str">
        <f t="shared" si="42"/>
        <v/>
      </c>
      <c r="D273" s="553">
        <v>320</v>
      </c>
      <c r="E273" s="60">
        <v>180</v>
      </c>
      <c r="F273" s="540">
        <v>130</v>
      </c>
      <c r="G273" s="543">
        <v>10</v>
      </c>
      <c r="H273" s="4"/>
      <c r="I273" s="5"/>
      <c r="J273" s="1"/>
      <c r="K273" s="5"/>
      <c r="L273" s="1"/>
      <c r="P273" s="4"/>
      <c r="Q273" s="5"/>
      <c r="R273" s="11"/>
      <c r="S273" s="10"/>
    </row>
    <row r="274" spans="1:19" ht="17.100000000000001" customHeight="1" thickBot="1">
      <c r="A274" s="567"/>
      <c r="B274" s="57" t="s">
        <v>676</v>
      </c>
      <c r="C274" s="685" t="str">
        <f t="shared" si="42"/>
        <v/>
      </c>
      <c r="D274" s="537">
        <v>820</v>
      </c>
      <c r="E274" s="647">
        <v>270</v>
      </c>
      <c r="F274" s="648">
        <v>540</v>
      </c>
      <c r="G274" s="649">
        <v>10</v>
      </c>
      <c r="H274" s="4"/>
      <c r="K274" s="720"/>
      <c r="P274" s="4"/>
      <c r="Q274" s="5"/>
      <c r="R274" s="11"/>
      <c r="S274" s="10"/>
    </row>
    <row r="275" spans="1:19" ht="17.100000000000001" customHeight="1" thickTop="1">
      <c r="A275" s="433"/>
      <c r="B275" s="54" t="s">
        <v>517</v>
      </c>
      <c r="C275" s="876">
        <f>SUM(C259:C274)</f>
        <v>0</v>
      </c>
      <c r="D275" s="441">
        <v>6210</v>
      </c>
      <c r="E275" s="442">
        <v>2170</v>
      </c>
      <c r="F275" s="438">
        <v>3880</v>
      </c>
      <c r="G275" s="439">
        <v>160</v>
      </c>
      <c r="H275" s="4"/>
      <c r="I275" s="5"/>
      <c r="J275" s="1"/>
      <c r="K275" s="5"/>
      <c r="L275" s="1"/>
      <c r="P275" s="4"/>
      <c r="Q275" s="5"/>
      <c r="R275" s="11"/>
      <c r="S275" s="10"/>
    </row>
    <row r="276" spans="1:19" ht="17.100000000000001" customHeight="1">
      <c r="A276" s="5"/>
      <c r="B276" s="1"/>
      <c r="C276" s="1"/>
      <c r="D276" s="1"/>
      <c r="H276" s="4"/>
      <c r="I276" s="5"/>
      <c r="J276" s="1"/>
      <c r="K276" s="5"/>
      <c r="L276" s="1"/>
      <c r="P276" s="4"/>
      <c r="Q276" s="5"/>
      <c r="R276" s="11"/>
      <c r="S276" s="10"/>
    </row>
    <row r="277" spans="1:19" ht="17.100000000000001" customHeight="1">
      <c r="A277" s="5"/>
      <c r="B277" s="1"/>
      <c r="C277" s="5"/>
      <c r="D277" s="1"/>
      <c r="I277" s="5"/>
      <c r="J277" s="1"/>
      <c r="K277" s="5"/>
      <c r="L277" s="1"/>
      <c r="P277" s="4"/>
      <c r="Q277" s="5"/>
      <c r="R277" s="11"/>
      <c r="S277" s="10"/>
    </row>
    <row r="278" spans="1:19" ht="17.100000000000001" customHeight="1">
      <c r="A278" s="2"/>
      <c r="B278" s="46" t="s">
        <v>421</v>
      </c>
      <c r="C278" s="687"/>
      <c r="D278" s="14"/>
      <c r="E278" s="28"/>
      <c r="F278" s="28"/>
      <c r="G278" s="28"/>
      <c r="K278" s="720"/>
    </row>
    <row r="279" spans="1:19" s="3" customFormat="1" ht="17.100000000000001" customHeight="1" thickBot="1">
      <c r="A279" s="119"/>
      <c r="B279" s="449" t="s">
        <v>501</v>
      </c>
      <c r="C279" s="691" t="str">
        <f>IF(A279=1,D279,IF(A279=2,E279,IF(A279=3,F279,IF(A279=4,G279,IF(A279=5,D279-G279,"")))))</f>
        <v/>
      </c>
      <c r="D279" s="663">
        <v>880</v>
      </c>
      <c r="E279" s="664">
        <v>880</v>
      </c>
      <c r="F279" s="665">
        <v>0</v>
      </c>
      <c r="G279" s="666">
        <v>0</v>
      </c>
      <c r="I279" s="189"/>
      <c r="J279" s="545" t="s">
        <v>891</v>
      </c>
      <c r="K279" s="725" t="str">
        <f t="shared" ref="K279:K286" si="43">IF(I279=1,L279,IF(I279=2,M279,IF(I279=3,N279,IF(I279=4,O279,IF(I279=5,L279-O279,"")))))</f>
        <v/>
      </c>
      <c r="L279" s="190">
        <v>1045</v>
      </c>
      <c r="M279" s="481">
        <v>370</v>
      </c>
      <c r="N279" s="482">
        <v>660</v>
      </c>
      <c r="O279" s="483">
        <v>15</v>
      </c>
    </row>
    <row r="280" spans="1:19" s="3" customFormat="1" ht="17.100000000000001" customHeight="1" thickTop="1">
      <c r="A280" s="125"/>
      <c r="B280" s="677" t="s">
        <v>423</v>
      </c>
      <c r="C280" s="876">
        <f>SUM(C279)</f>
        <v>0</v>
      </c>
      <c r="D280" s="448">
        <v>880</v>
      </c>
      <c r="E280" s="437">
        <v>880</v>
      </c>
      <c r="F280" s="438">
        <v>0</v>
      </c>
      <c r="G280" s="439">
        <v>0</v>
      </c>
      <c r="I280" s="191"/>
      <c r="J280" s="192" t="s">
        <v>892</v>
      </c>
      <c r="K280" s="726" t="str">
        <f t="shared" si="43"/>
        <v/>
      </c>
      <c r="L280" s="193">
        <v>870</v>
      </c>
      <c r="M280" s="477">
        <v>310</v>
      </c>
      <c r="N280" s="194">
        <v>470</v>
      </c>
      <c r="O280" s="478">
        <v>90</v>
      </c>
    </row>
    <row r="281" spans="1:19" ht="17.100000000000001" customHeight="1">
      <c r="A281" s="612"/>
      <c r="B281" s="3"/>
      <c r="C281" s="612"/>
      <c r="D281" s="3"/>
      <c r="E281" s="3"/>
      <c r="F281" s="3"/>
      <c r="G281" s="3"/>
      <c r="I281" s="195"/>
      <c r="J281" s="192" t="s">
        <v>893</v>
      </c>
      <c r="K281" s="696" t="str">
        <f t="shared" si="43"/>
        <v/>
      </c>
      <c r="L281" s="196">
        <v>1230</v>
      </c>
      <c r="M281" s="477">
        <v>640</v>
      </c>
      <c r="N281" s="194">
        <v>560</v>
      </c>
      <c r="O281" s="478">
        <v>30</v>
      </c>
    </row>
    <row r="282" spans="1:19" ht="17.100000000000001" customHeight="1">
      <c r="A282" s="446"/>
      <c r="B282" s="51" t="s">
        <v>502</v>
      </c>
      <c r="C282" s="681" t="str">
        <f>IF(A282=1,D282,IF(A282=2,E282,IF(A282=3,F282,IF(A282=4,G282,IF(A282=5,D282-G282,"")))))</f>
        <v/>
      </c>
      <c r="D282" s="49">
        <v>1635</v>
      </c>
      <c r="E282" s="667">
        <v>1630</v>
      </c>
      <c r="F282" s="32">
        <v>0</v>
      </c>
      <c r="G282" s="33">
        <v>5</v>
      </c>
      <c r="I282" s="195"/>
      <c r="J282" s="197" t="s">
        <v>894</v>
      </c>
      <c r="K282" s="696" t="str">
        <f t="shared" si="43"/>
        <v/>
      </c>
      <c r="L282" s="196">
        <v>1060</v>
      </c>
      <c r="M282" s="477">
        <v>580</v>
      </c>
      <c r="N282" s="194">
        <v>445</v>
      </c>
      <c r="O282" s="478">
        <v>35</v>
      </c>
    </row>
    <row r="283" spans="1:19" ht="17.100000000000001" customHeight="1">
      <c r="A283" s="447"/>
      <c r="B283" s="444" t="s">
        <v>503</v>
      </c>
      <c r="C283" s="682" t="str">
        <f>IF(A283=1,D283,IF(A283=2,E283,IF(A283=3,F283,IF(A283=4,G283,IF(A283=5,D283-G283,"")))))</f>
        <v/>
      </c>
      <c r="D283" s="440">
        <v>465</v>
      </c>
      <c r="E283" s="668">
        <v>460</v>
      </c>
      <c r="F283" s="312">
        <v>0</v>
      </c>
      <c r="G283" s="313">
        <v>5</v>
      </c>
      <c r="I283" s="198"/>
      <c r="J283" s="197" t="s">
        <v>1040</v>
      </c>
      <c r="K283" s="696" t="str">
        <f t="shared" si="43"/>
        <v/>
      </c>
      <c r="L283" s="196">
        <v>540</v>
      </c>
      <c r="M283" s="477">
        <v>305</v>
      </c>
      <c r="N283" s="194">
        <v>195</v>
      </c>
      <c r="O283" s="478">
        <v>40</v>
      </c>
    </row>
    <row r="284" spans="1:19" ht="17.100000000000001" customHeight="1" thickBot="1">
      <c r="A284" s="565"/>
      <c r="B284" s="52" t="s">
        <v>504</v>
      </c>
      <c r="C284" s="685" t="str">
        <f>IF(A284=1,D284,IF(A284=2,E284,IF(A284=3,F284,IF(A284=4,G284,IF(A284=5,D284-G284,"")))))</f>
        <v/>
      </c>
      <c r="D284" s="555">
        <v>1165</v>
      </c>
      <c r="E284" s="669">
        <v>1155</v>
      </c>
      <c r="F284" s="73">
        <v>0</v>
      </c>
      <c r="G284" s="670">
        <v>10</v>
      </c>
      <c r="I284" s="199"/>
      <c r="J284" s="200" t="s">
        <v>1041</v>
      </c>
      <c r="K284" s="696" t="str">
        <f t="shared" si="43"/>
        <v/>
      </c>
      <c r="L284" s="196">
        <v>355</v>
      </c>
      <c r="M284" s="477">
        <v>170</v>
      </c>
      <c r="N284" s="194">
        <v>165</v>
      </c>
      <c r="O284" s="478">
        <v>20</v>
      </c>
    </row>
    <row r="285" spans="1:19" ht="17.100000000000001" customHeight="1" thickTop="1">
      <c r="A285" s="50"/>
      <c r="B285" s="677" t="s">
        <v>424</v>
      </c>
      <c r="C285" s="876">
        <f>SUM(C282:C284)</f>
        <v>0</v>
      </c>
      <c r="D285" s="448">
        <v>3265</v>
      </c>
      <c r="E285" s="437">
        <v>3245</v>
      </c>
      <c r="F285" s="438">
        <v>0</v>
      </c>
      <c r="G285" s="120">
        <v>20</v>
      </c>
      <c r="I285" s="709"/>
      <c r="J285" s="201" t="s">
        <v>505</v>
      </c>
      <c r="K285" s="696" t="str">
        <f t="shared" si="43"/>
        <v/>
      </c>
      <c r="L285" s="196">
        <v>300</v>
      </c>
      <c r="M285" s="477">
        <v>170</v>
      </c>
      <c r="N285" s="194">
        <v>120</v>
      </c>
      <c r="O285" s="478">
        <v>10</v>
      </c>
    </row>
    <row r="286" spans="1:19" ht="17.100000000000001" customHeight="1" thickBot="1">
      <c r="A286" s="5"/>
      <c r="B286" s="1"/>
      <c r="C286" s="5"/>
      <c r="D286" s="1"/>
      <c r="I286" s="710"/>
      <c r="J286" s="202" t="s">
        <v>1042</v>
      </c>
      <c r="K286" s="696" t="str">
        <f t="shared" si="43"/>
        <v/>
      </c>
      <c r="L286" s="203">
        <v>540</v>
      </c>
      <c r="M286" s="484">
        <v>385</v>
      </c>
      <c r="N286" s="485">
        <v>135</v>
      </c>
      <c r="O286" s="486">
        <v>20</v>
      </c>
    </row>
    <row r="287" spans="1:19" ht="17.100000000000001" customHeight="1" thickTop="1">
      <c r="A287" s="966"/>
      <c r="B287" s="967" t="s">
        <v>413</v>
      </c>
      <c r="C287" s="968" t="str">
        <f>IF(A287=1,D287,IF(A287=2,E287,IF(A287=3,F287,IF(A287=4,G287,IF(A287=5,D287-G287,"")))))</f>
        <v/>
      </c>
      <c r="D287" s="969">
        <v>375</v>
      </c>
      <c r="E287" s="970">
        <v>340</v>
      </c>
      <c r="F287" s="972">
        <v>30</v>
      </c>
      <c r="G287" s="973">
        <v>5</v>
      </c>
      <c r="I287" s="204"/>
      <c r="J287" s="205" t="s">
        <v>818</v>
      </c>
      <c r="K287" s="881">
        <f>SUM(K279:K286)</f>
        <v>0</v>
      </c>
      <c r="L287" s="206">
        <v>5940</v>
      </c>
      <c r="M287" s="207">
        <v>2930</v>
      </c>
      <c r="N287" s="207">
        <v>2750</v>
      </c>
      <c r="O287" s="207">
        <v>260</v>
      </c>
    </row>
    <row r="288" spans="1:19" ht="17.100000000000001" customHeight="1">
      <c r="A288" s="963"/>
      <c r="B288" s="965"/>
      <c r="C288" s="955"/>
      <c r="D288" s="957"/>
      <c r="E288" s="971"/>
      <c r="F288" s="961"/>
      <c r="G288" s="949"/>
      <c r="I288" s="173"/>
      <c r="J288" s="3"/>
      <c r="K288" s="727"/>
      <c r="L288" s="3"/>
      <c r="M288" s="3"/>
      <c r="N288" s="3"/>
      <c r="O288" s="3"/>
    </row>
    <row r="289" spans="1:15" ht="17.100000000000001" customHeight="1">
      <c r="A289" s="962"/>
      <c r="B289" s="964" t="s">
        <v>414</v>
      </c>
      <c r="C289" s="954" t="str">
        <f>IF(A289=1,D289,IF(A289=2,E289,IF(A289=3,F289,IF(A289=4,G289,IF(A289=5,D289-G289,"")))))</f>
        <v/>
      </c>
      <c r="D289" s="956">
        <v>550</v>
      </c>
      <c r="E289" s="958">
        <v>235</v>
      </c>
      <c r="F289" s="960">
        <v>290</v>
      </c>
      <c r="G289" s="948">
        <v>25</v>
      </c>
      <c r="I289" s="564"/>
      <c r="J289" s="545" t="s">
        <v>895</v>
      </c>
      <c r="K289" s="728" t="str">
        <f t="shared" ref="K289:K299" si="44">IF(I289=1,L289,IF(I289=2,M289,IF(I289=3,N289,IF(I289=4,O289,IF(I289=5,L289-O289,"")))))</f>
        <v/>
      </c>
      <c r="L289" s="208">
        <v>250</v>
      </c>
      <c r="M289" s="538">
        <v>115</v>
      </c>
      <c r="N289" s="546">
        <v>110</v>
      </c>
      <c r="O289" s="548">
        <v>25</v>
      </c>
    </row>
    <row r="290" spans="1:15" ht="17.100000000000001" customHeight="1">
      <c r="A290" s="963"/>
      <c r="B290" s="965"/>
      <c r="C290" s="955"/>
      <c r="D290" s="957"/>
      <c r="E290" s="959"/>
      <c r="F290" s="961"/>
      <c r="G290" s="949"/>
      <c r="I290" s="195"/>
      <c r="J290" s="192" t="s">
        <v>1043</v>
      </c>
      <c r="K290" s="696" t="str">
        <f t="shared" si="44"/>
        <v/>
      </c>
      <c r="L290" s="209">
        <v>500</v>
      </c>
      <c r="M290" s="539">
        <v>345</v>
      </c>
      <c r="N290" s="547">
        <v>140</v>
      </c>
      <c r="O290" s="549">
        <v>15</v>
      </c>
    </row>
    <row r="291" spans="1:15" ht="17.100000000000001" customHeight="1">
      <c r="A291" s="308"/>
      <c r="B291" s="445" t="s">
        <v>392</v>
      </c>
      <c r="C291" s="682" t="str">
        <f>IF(A291=1,D291,IF(A291=2,E291,IF(A291=3,F291,IF(A291=4,G291,IF(A291=5,D291-G291,"")))))</f>
        <v/>
      </c>
      <c r="D291" s="553">
        <v>1295</v>
      </c>
      <c r="E291" s="126">
        <v>710</v>
      </c>
      <c r="F291" s="540">
        <v>530</v>
      </c>
      <c r="G291" s="91">
        <v>55</v>
      </c>
      <c r="I291" s="195"/>
      <c r="J291" s="192" t="s">
        <v>587</v>
      </c>
      <c r="K291" s="696" t="str">
        <f t="shared" si="44"/>
        <v/>
      </c>
      <c r="L291" s="209">
        <v>120</v>
      </c>
      <c r="M291" s="539">
        <v>85</v>
      </c>
      <c r="N291" s="547">
        <v>30</v>
      </c>
      <c r="O291" s="549">
        <v>5</v>
      </c>
    </row>
    <row r="292" spans="1:15" ht="17.100000000000001" customHeight="1">
      <c r="A292" s="308"/>
      <c r="B292" s="445" t="s">
        <v>393</v>
      </c>
      <c r="C292" s="682" t="str">
        <f>IF(A292=1,D292,IF(A292=2,E292,IF(A292=3,F292,IF(A292=4,G292,IF(A292=5,D292-G292,"")))))</f>
        <v/>
      </c>
      <c r="D292" s="553">
        <v>1455</v>
      </c>
      <c r="E292" s="126">
        <v>1115</v>
      </c>
      <c r="F292" s="540">
        <v>320</v>
      </c>
      <c r="G292" s="91">
        <v>20</v>
      </c>
      <c r="I292" s="195"/>
      <c r="J292" s="197" t="s">
        <v>588</v>
      </c>
      <c r="K292" s="696" t="str">
        <f t="shared" si="44"/>
        <v/>
      </c>
      <c r="L292" s="209">
        <v>205</v>
      </c>
      <c r="M292" s="539">
        <v>95</v>
      </c>
      <c r="N292" s="547">
        <v>100</v>
      </c>
      <c r="O292" s="549">
        <v>10</v>
      </c>
    </row>
    <row r="293" spans="1:15" ht="17.100000000000001" customHeight="1">
      <c r="A293" s="447"/>
      <c r="B293" s="445" t="s">
        <v>881</v>
      </c>
      <c r="C293" s="685" t="str">
        <f>IF(A293=1,D293,IF(A293=2,E293,IF(A293=3,F293,IF(A293=4,G293,IF(A293=5,D293-G293,"")))))</f>
        <v/>
      </c>
      <c r="D293" s="553">
        <v>1100</v>
      </c>
      <c r="E293" s="126">
        <v>605</v>
      </c>
      <c r="F293" s="540">
        <v>460</v>
      </c>
      <c r="G293" s="91">
        <v>35</v>
      </c>
      <c r="I293" s="195"/>
      <c r="J293" s="197" t="s">
        <v>896</v>
      </c>
      <c r="K293" s="696" t="str">
        <f t="shared" si="44"/>
        <v/>
      </c>
      <c r="L293" s="209">
        <v>595</v>
      </c>
      <c r="M293" s="539">
        <v>250</v>
      </c>
      <c r="N293" s="547">
        <v>335</v>
      </c>
      <c r="O293" s="549">
        <v>10</v>
      </c>
    </row>
    <row r="294" spans="1:15" ht="17.100000000000001" customHeight="1">
      <c r="A294" s="950"/>
      <c r="B294" s="952" t="s">
        <v>427</v>
      </c>
      <c r="C294" s="954" t="str">
        <f>IF(A294=1,D294,IF(A294=2,E294,IF(A294=3,F294,IF(A294=4,G294,IF(A294=5,D294-G294,"")))))</f>
        <v/>
      </c>
      <c r="D294" s="956">
        <v>3120</v>
      </c>
      <c r="E294" s="958">
        <v>1260</v>
      </c>
      <c r="F294" s="960">
        <v>1760</v>
      </c>
      <c r="G294" s="948">
        <v>100</v>
      </c>
      <c r="I294" s="195"/>
      <c r="J294" s="200" t="s">
        <v>589</v>
      </c>
      <c r="K294" s="696" t="str">
        <f t="shared" si="44"/>
        <v/>
      </c>
      <c r="L294" s="209">
        <v>880</v>
      </c>
      <c r="M294" s="539">
        <v>510</v>
      </c>
      <c r="N294" s="547">
        <v>355</v>
      </c>
      <c r="O294" s="549">
        <v>15</v>
      </c>
    </row>
    <row r="295" spans="1:15" ht="17.100000000000001" customHeight="1">
      <c r="A295" s="951"/>
      <c r="B295" s="953"/>
      <c r="C295" s="955"/>
      <c r="D295" s="957"/>
      <c r="E295" s="959"/>
      <c r="F295" s="961"/>
      <c r="G295" s="949"/>
      <c r="I295" s="1090"/>
      <c r="J295" s="946" t="s">
        <v>1044</v>
      </c>
      <c r="K295" s="697" t="str">
        <f t="shared" si="44"/>
        <v/>
      </c>
      <c r="L295" s="927">
        <v>225</v>
      </c>
      <c r="M295" s="929">
        <v>125</v>
      </c>
      <c r="N295" s="931">
        <v>100</v>
      </c>
      <c r="O295" s="933">
        <v>0</v>
      </c>
    </row>
    <row r="296" spans="1:15" ht="17.100000000000001" customHeight="1">
      <c r="A296" s="308"/>
      <c r="B296" s="445" t="s">
        <v>394</v>
      </c>
      <c r="C296" s="682" t="str">
        <f>IF(A296=1,D296,IF(A296=2,E296,IF(A296=3,F296,IF(A296=4,G296,IF(A296=5,D296-G296,"")))))</f>
        <v/>
      </c>
      <c r="D296" s="553">
        <v>520</v>
      </c>
      <c r="E296" s="126">
        <v>265</v>
      </c>
      <c r="F296" s="540">
        <v>240</v>
      </c>
      <c r="G296" s="91">
        <v>15</v>
      </c>
      <c r="I296" s="1091"/>
      <c r="J296" s="947"/>
      <c r="K296" s="729" t="str">
        <f t="shared" si="44"/>
        <v/>
      </c>
      <c r="L296" s="928"/>
      <c r="M296" s="930"/>
      <c r="N296" s="932"/>
      <c r="O296" s="934"/>
    </row>
    <row r="297" spans="1:15" ht="17.100000000000001" customHeight="1" thickBot="1">
      <c r="A297" s="567"/>
      <c r="B297" s="57" t="s">
        <v>395</v>
      </c>
      <c r="C297" s="685" t="str">
        <f>IF(A297=1,D297,IF(A297=2,E297,IF(A297=3,F297,IF(A297=4,G297,IF(A297=5,D297-G297,"")))))</f>
        <v/>
      </c>
      <c r="D297" s="537">
        <v>570</v>
      </c>
      <c r="E297" s="671">
        <v>285</v>
      </c>
      <c r="F297" s="648">
        <v>270</v>
      </c>
      <c r="G297" s="660">
        <v>15</v>
      </c>
      <c r="I297" s="711"/>
      <c r="J297" s="200" t="s">
        <v>590</v>
      </c>
      <c r="K297" s="696" t="str">
        <f t="shared" si="44"/>
        <v/>
      </c>
      <c r="L297" s="209">
        <v>170</v>
      </c>
      <c r="M297" s="539">
        <v>150</v>
      </c>
      <c r="N297" s="547">
        <v>15</v>
      </c>
      <c r="O297" s="549">
        <v>5</v>
      </c>
    </row>
    <row r="298" spans="1:15" ht="17.100000000000001" customHeight="1" thickTop="1">
      <c r="A298" s="433"/>
      <c r="B298" s="54" t="s">
        <v>513</v>
      </c>
      <c r="C298" s="876">
        <f>SUM(C287:C297)</f>
        <v>0</v>
      </c>
      <c r="D298" s="441">
        <v>8985</v>
      </c>
      <c r="E298" s="127">
        <v>4815</v>
      </c>
      <c r="F298" s="438">
        <v>3900</v>
      </c>
      <c r="G298" s="120">
        <v>270</v>
      </c>
      <c r="I298" s="195"/>
      <c r="J298" s="200" t="s">
        <v>591</v>
      </c>
      <c r="K298" s="696" t="str">
        <f t="shared" si="44"/>
        <v/>
      </c>
      <c r="L298" s="209">
        <v>640</v>
      </c>
      <c r="M298" s="539">
        <v>395</v>
      </c>
      <c r="N298" s="547">
        <v>240</v>
      </c>
      <c r="O298" s="549">
        <v>5</v>
      </c>
    </row>
    <row r="299" spans="1:15" ht="17.100000000000001" customHeight="1" thickBot="1">
      <c r="A299" s="5"/>
      <c r="B299" s="1"/>
      <c r="C299" s="5"/>
      <c r="D299" s="1"/>
      <c r="I299" s="210"/>
      <c r="J299" s="211" t="s">
        <v>592</v>
      </c>
      <c r="K299" s="730" t="str">
        <f t="shared" si="44"/>
        <v/>
      </c>
      <c r="L299" s="212">
        <v>1040</v>
      </c>
      <c r="M299" s="479">
        <v>490</v>
      </c>
      <c r="N299" s="226">
        <v>525</v>
      </c>
      <c r="O299" s="480">
        <v>25</v>
      </c>
    </row>
    <row r="300" spans="1:15" ht="17.100000000000001" customHeight="1" thickTop="1">
      <c r="A300" s="935"/>
      <c r="B300" s="937" t="s">
        <v>897</v>
      </c>
      <c r="C300" s="939" t="str">
        <f>IF(A300=1,D300,IF(A300=2,E300,IF(A300=3,F300,IF(A300=4,G300,IF(A300=5,D300-G300,"")))))</f>
        <v/>
      </c>
      <c r="D300" s="941">
        <v>890</v>
      </c>
      <c r="E300" s="942">
        <v>500</v>
      </c>
      <c r="F300" s="944">
        <v>360</v>
      </c>
      <c r="G300" s="922">
        <v>30</v>
      </c>
      <c r="I300" s="204"/>
      <c r="J300" s="205" t="s">
        <v>816</v>
      </c>
      <c r="K300" s="882">
        <f>SUM(K289:K299)</f>
        <v>0</v>
      </c>
      <c r="L300" s="213">
        <v>4625</v>
      </c>
      <c r="M300" s="214">
        <v>2560</v>
      </c>
      <c r="N300" s="215">
        <v>1950</v>
      </c>
      <c r="O300" s="216">
        <v>115</v>
      </c>
    </row>
    <row r="301" spans="1:15" s="3" customFormat="1" ht="17.100000000000001" customHeight="1" thickBot="1">
      <c r="A301" s="936"/>
      <c r="B301" s="938"/>
      <c r="C301" s="940"/>
      <c r="D301" s="928"/>
      <c r="E301" s="943"/>
      <c r="F301" s="945"/>
      <c r="G301" s="923"/>
      <c r="H301" s="1"/>
      <c r="I301" s="172"/>
      <c r="J301" s="11"/>
      <c r="K301" s="720"/>
      <c r="L301" s="10"/>
      <c r="M301" s="1"/>
      <c r="N301" s="1"/>
      <c r="O301" s="1"/>
    </row>
    <row r="302" spans="1:15" ht="17.100000000000001" customHeight="1" thickBot="1">
      <c r="A302" s="222"/>
      <c r="B302" s="223" t="s">
        <v>1039</v>
      </c>
      <c r="C302" s="695" t="str">
        <f t="shared" ref="C302:C307" si="45">IF(A302=1,D302,IF(A302=2,E302,IF(A302=3,F302,IF(A302=4,G302,IF(A302=5,D302-G302,"")))))</f>
        <v/>
      </c>
      <c r="D302" s="672">
        <v>570</v>
      </c>
      <c r="E302" s="477">
        <v>560</v>
      </c>
      <c r="F302" s="194">
        <v>0</v>
      </c>
      <c r="G302" s="478">
        <v>10</v>
      </c>
      <c r="H302" s="3"/>
      <c r="I302" s="712"/>
      <c r="J302" s="217" t="s">
        <v>593</v>
      </c>
      <c r="K302" s="883">
        <f>SUM(K287,K300)</f>
        <v>0</v>
      </c>
      <c r="L302" s="218">
        <v>10565</v>
      </c>
      <c r="M302" s="219">
        <v>5490</v>
      </c>
      <c r="N302" s="220">
        <v>4700</v>
      </c>
      <c r="O302" s="221">
        <v>375</v>
      </c>
    </row>
    <row r="303" spans="1:15" ht="17.100000000000001" customHeight="1">
      <c r="A303" s="195"/>
      <c r="B303" s="200" t="s">
        <v>415</v>
      </c>
      <c r="C303" s="696" t="str">
        <f t="shared" si="45"/>
        <v/>
      </c>
      <c r="D303" s="672">
        <v>1125</v>
      </c>
      <c r="E303" s="477">
        <v>590</v>
      </c>
      <c r="F303" s="194">
        <v>505</v>
      </c>
      <c r="G303" s="478">
        <v>30</v>
      </c>
      <c r="I303" s="10"/>
      <c r="J303" s="1"/>
      <c r="K303" s="1"/>
      <c r="L303" s="1"/>
    </row>
    <row r="304" spans="1:15" ht="17.100000000000001" customHeight="1">
      <c r="A304" s="195"/>
      <c r="B304" s="200" t="s">
        <v>416</v>
      </c>
      <c r="C304" s="696" t="str">
        <f t="shared" si="45"/>
        <v/>
      </c>
      <c r="D304" s="196">
        <v>100</v>
      </c>
      <c r="E304" s="539">
        <v>50</v>
      </c>
      <c r="F304" s="547">
        <v>40</v>
      </c>
      <c r="G304" s="549">
        <v>10</v>
      </c>
      <c r="I304" s="10"/>
      <c r="J304" s="1"/>
      <c r="K304" s="1"/>
      <c r="L304" s="1"/>
    </row>
    <row r="305" spans="1:19" s="3" customFormat="1" ht="17.100000000000001" customHeight="1">
      <c r="A305" s="198"/>
      <c r="B305" s="200" t="s">
        <v>695</v>
      </c>
      <c r="C305" s="697" t="str">
        <f t="shared" si="45"/>
        <v/>
      </c>
      <c r="D305" s="196">
        <v>610</v>
      </c>
      <c r="E305" s="539">
        <v>235</v>
      </c>
      <c r="F305" s="547">
        <v>360</v>
      </c>
      <c r="G305" s="549">
        <v>15</v>
      </c>
      <c r="H305" s="1"/>
      <c r="I305" s="172"/>
      <c r="J305" s="11"/>
      <c r="K305" s="18"/>
      <c r="L305" s="10"/>
      <c r="M305" s="1"/>
      <c r="N305" s="1"/>
      <c r="O305" s="1"/>
    </row>
    <row r="306" spans="1:19" ht="17.100000000000001" customHeight="1">
      <c r="A306" s="471"/>
      <c r="B306" s="200" t="s">
        <v>1046</v>
      </c>
      <c r="C306" s="697" t="str">
        <f t="shared" si="45"/>
        <v/>
      </c>
      <c r="D306" s="196">
        <v>1575</v>
      </c>
      <c r="E306" s="539">
        <v>780</v>
      </c>
      <c r="F306" s="547">
        <v>735</v>
      </c>
      <c r="G306" s="549">
        <v>60</v>
      </c>
      <c r="I306" s="266"/>
      <c r="J306" s="266"/>
      <c r="K306" s="266"/>
      <c r="L306" s="266"/>
      <c r="M306" s="266"/>
      <c r="N306" s="266"/>
      <c r="O306" s="266"/>
    </row>
    <row r="307" spans="1:19" ht="17.100000000000001" customHeight="1" thickBot="1">
      <c r="A307" s="224"/>
      <c r="B307" s="225" t="s">
        <v>417</v>
      </c>
      <c r="C307" s="697" t="str">
        <f t="shared" si="45"/>
        <v/>
      </c>
      <c r="D307" s="673">
        <v>1215</v>
      </c>
      <c r="E307" s="479">
        <v>615</v>
      </c>
      <c r="F307" s="226">
        <v>570</v>
      </c>
      <c r="G307" s="480">
        <v>30</v>
      </c>
      <c r="I307" s="266"/>
      <c r="J307" s="266"/>
      <c r="K307" s="266"/>
      <c r="L307" s="266"/>
      <c r="M307" s="266"/>
      <c r="N307" s="266"/>
      <c r="O307" s="266"/>
    </row>
    <row r="308" spans="1:19" ht="17.100000000000001" customHeight="1" thickTop="1">
      <c r="A308" s="227"/>
      <c r="B308" s="205" t="s">
        <v>817</v>
      </c>
      <c r="C308" s="881">
        <f>SUM(C300:C307)</f>
        <v>0</v>
      </c>
      <c r="D308" s="206">
        <v>6085</v>
      </c>
      <c r="E308" s="207">
        <v>3330</v>
      </c>
      <c r="F308" s="215">
        <v>2570</v>
      </c>
      <c r="G308" s="228">
        <v>185</v>
      </c>
      <c r="H308" s="266"/>
      <c r="I308" s="231"/>
      <c r="J308" s="231"/>
      <c r="K308" s="231"/>
      <c r="L308" s="231"/>
      <c r="M308" s="231"/>
      <c r="N308" s="231"/>
      <c r="O308" s="231"/>
    </row>
    <row r="309" spans="1:19" ht="17.100000000000001" customHeight="1" thickBot="1">
      <c r="A309" s="124"/>
      <c r="B309" s="123"/>
      <c r="C309" s="688"/>
      <c r="D309" s="121"/>
      <c r="E309" s="122"/>
      <c r="F309" s="122"/>
      <c r="G309" s="122"/>
      <c r="H309" s="266"/>
      <c r="I309" s="266"/>
      <c r="J309" s="266"/>
      <c r="K309" s="266"/>
      <c r="L309" s="266"/>
      <c r="M309" s="266"/>
      <c r="N309" s="266"/>
      <c r="O309" s="266"/>
    </row>
    <row r="310" spans="1:19" ht="17.100000000000001" customHeight="1" thickBot="1">
      <c r="A310" s="680"/>
      <c r="B310" s="678" t="s">
        <v>0</v>
      </c>
      <c r="C310" s="877">
        <f>SUM(C280,C285,C298,C308)</f>
        <v>0</v>
      </c>
      <c r="D310" s="188">
        <v>19215</v>
      </c>
      <c r="E310" s="41">
        <v>12270</v>
      </c>
      <c r="F310" s="41">
        <v>6470</v>
      </c>
      <c r="G310" s="102">
        <v>475</v>
      </c>
      <c r="H310" s="231"/>
      <c r="I310" s="268"/>
      <c r="J310" s="268"/>
      <c r="K310" s="268"/>
      <c r="L310" s="268"/>
      <c r="M310" s="268"/>
      <c r="N310" s="268"/>
      <c r="O310" s="268"/>
    </row>
    <row r="311" spans="1:19" ht="17.100000000000001" customHeight="1">
      <c r="A311" s="884"/>
      <c r="B311" s="679" t="s">
        <v>434</v>
      </c>
      <c r="D311" s="121"/>
      <c r="E311" s="122"/>
      <c r="F311" s="122"/>
      <c r="G311" s="122"/>
      <c r="H311" s="266"/>
      <c r="I311" s="266"/>
      <c r="J311" s="266"/>
      <c r="K311" s="266"/>
      <c r="L311" s="266"/>
      <c r="M311" s="266"/>
      <c r="N311" s="266"/>
      <c r="O311" s="266"/>
      <c r="P311" s="4"/>
      <c r="Q311" s="5"/>
      <c r="R311" s="11"/>
      <c r="S311" s="10"/>
    </row>
    <row r="312" spans="1:19" s="231" customFormat="1" ht="30.75" customHeight="1">
      <c r="A312" s="124"/>
      <c r="B312" s="123"/>
      <c r="C312" s="9"/>
      <c r="D312" s="121"/>
      <c r="E312" s="122"/>
      <c r="F312" s="122"/>
      <c r="G312" s="122"/>
      <c r="H312" s="266"/>
      <c r="I312" s="266"/>
      <c r="J312" s="266"/>
      <c r="K312" s="266"/>
      <c r="L312" s="266"/>
      <c r="M312" s="266"/>
      <c r="N312" s="266"/>
      <c r="O312" s="266"/>
      <c r="P312" s="232"/>
      <c r="Q312" s="415"/>
    </row>
    <row r="313" spans="1:19" s="231" customFormat="1" ht="33" customHeight="1">
      <c r="A313" s="267" t="s">
        <v>898</v>
      </c>
      <c r="C313" s="266"/>
      <c r="D313" s="266"/>
      <c r="E313" s="266"/>
      <c r="F313" s="266"/>
      <c r="G313" s="266"/>
      <c r="H313" s="266"/>
      <c r="J313" s="1"/>
      <c r="K313" s="1"/>
      <c r="L313" s="1"/>
      <c r="M313" s="1"/>
      <c r="N313" s="1"/>
      <c r="O313" s="1"/>
      <c r="P313" s="232"/>
      <c r="Q313" s="415"/>
    </row>
    <row r="314" spans="1:19" s="231" customFormat="1" ht="33" customHeight="1">
      <c r="A314" s="267" t="s">
        <v>899</v>
      </c>
      <c r="C314" s="266"/>
      <c r="D314" s="266"/>
      <c r="E314" s="266"/>
      <c r="F314" s="266"/>
      <c r="G314" s="266"/>
      <c r="H314" s="268"/>
      <c r="I314" s="10"/>
      <c r="J314" s="1"/>
      <c r="K314" s="1"/>
      <c r="L314" s="1"/>
      <c r="M314" s="1"/>
      <c r="N314" s="1"/>
      <c r="O314" s="1"/>
      <c r="P314" s="232"/>
      <c r="Q314" s="415"/>
    </row>
    <row r="315" spans="1:19" ht="33" customHeight="1">
      <c r="A315" s="267" t="s">
        <v>1047</v>
      </c>
      <c r="B315" s="268"/>
      <c r="C315" s="268"/>
      <c r="D315" s="268"/>
      <c r="E315" s="885"/>
      <c r="F315" s="885"/>
      <c r="G315" s="885"/>
      <c r="H315" s="232"/>
      <c r="I315" s="10"/>
      <c r="J315" s="231"/>
      <c r="K315" s="1"/>
      <c r="L315" s="1"/>
      <c r="P315" s="4"/>
      <c r="Q315" s="5"/>
      <c r="R315" s="11"/>
      <c r="S315" s="10"/>
    </row>
    <row r="316" spans="1:19" ht="17.100000000000001" customHeight="1">
      <c r="A316" s="1"/>
      <c r="B316" s="1"/>
      <c r="C316" s="1"/>
      <c r="D316" s="1"/>
      <c r="E316" s="266"/>
      <c r="F316" s="266"/>
      <c r="G316" s="266"/>
      <c r="H316" s="4"/>
      <c r="I316" s="178"/>
      <c r="J316" s="1"/>
      <c r="K316" s="1"/>
      <c r="L316" s="1"/>
      <c r="P316" s="4"/>
      <c r="Q316" s="5"/>
      <c r="R316" s="11"/>
      <c r="S316" s="10"/>
    </row>
    <row r="317" spans="1:19" ht="17.100000000000001" customHeight="1">
      <c r="A317" s="1"/>
      <c r="B317" s="46" t="s">
        <v>422</v>
      </c>
      <c r="C317" s="1"/>
      <c r="D317" s="1"/>
      <c r="E317" s="268"/>
      <c r="F317" s="268"/>
      <c r="G317" s="268"/>
      <c r="H317" s="4"/>
      <c r="I317" s="10"/>
      <c r="J317" s="1"/>
      <c r="K317" s="1"/>
      <c r="L317" s="1"/>
      <c r="P317" s="4"/>
      <c r="Q317" s="5"/>
      <c r="R317" s="11"/>
      <c r="S317" s="10"/>
    </row>
    <row r="318" spans="1:19" ht="17.100000000000001" customHeight="1" thickBot="1">
      <c r="A318" s="2"/>
      <c r="B318" s="266"/>
      <c r="C318" s="266"/>
      <c r="D318" s="266"/>
      <c r="E318" s="266"/>
      <c r="F318" s="266"/>
      <c r="G318" s="266"/>
      <c r="H318" s="4"/>
      <c r="I318" s="10"/>
      <c r="J318" s="1"/>
      <c r="K318" s="365" t="s">
        <v>300</v>
      </c>
      <c r="L318" s="366" t="s">
        <v>301</v>
      </c>
      <c r="M318" s="367" t="s">
        <v>582</v>
      </c>
      <c r="N318" s="368" t="s">
        <v>727</v>
      </c>
      <c r="P318" s="4"/>
      <c r="Q318" s="5"/>
      <c r="R318" s="11"/>
      <c r="S318" s="10"/>
    </row>
    <row r="319" spans="1:19" ht="17.100000000000001" customHeight="1" thickBot="1">
      <c r="A319" s="1"/>
      <c r="B319" s="266"/>
      <c r="C319" s="266"/>
      <c r="D319" s="365" t="s">
        <v>300</v>
      </c>
      <c r="E319" s="366" t="s">
        <v>301</v>
      </c>
      <c r="F319" s="367" t="s">
        <v>582</v>
      </c>
      <c r="G319" s="368" t="s">
        <v>727</v>
      </c>
      <c r="H319" s="4"/>
      <c r="I319" s="10"/>
      <c r="J319" s="374" t="s">
        <v>870</v>
      </c>
      <c r="K319" s="370">
        <v>15625</v>
      </c>
      <c r="L319" s="375">
        <v>13115</v>
      </c>
      <c r="M319" s="375">
        <v>2350</v>
      </c>
      <c r="N319" s="376">
        <v>160</v>
      </c>
      <c r="P319" s="4"/>
      <c r="Q319" s="5"/>
      <c r="R319" s="11"/>
      <c r="S319" s="10"/>
    </row>
    <row r="320" spans="1:19" ht="17.100000000000001" customHeight="1">
      <c r="A320" s="1"/>
      <c r="B320" s="924" t="s">
        <v>867</v>
      </c>
      <c r="C320" s="369" t="s">
        <v>843</v>
      </c>
      <c r="D320" s="370">
        <v>78005</v>
      </c>
      <c r="E320" s="371">
        <v>46980</v>
      </c>
      <c r="F320" s="372">
        <v>28890</v>
      </c>
      <c r="G320" s="373">
        <v>2135</v>
      </c>
      <c r="H320" s="4"/>
      <c r="I320" s="10"/>
      <c r="J320" s="382" t="s">
        <v>876</v>
      </c>
      <c r="K320" s="383">
        <v>2520</v>
      </c>
      <c r="L320" s="384">
        <v>1895</v>
      </c>
      <c r="M320" s="384">
        <v>590</v>
      </c>
      <c r="N320" s="385">
        <v>35</v>
      </c>
      <c r="P320" s="4"/>
      <c r="Q320" s="5"/>
      <c r="R320" s="11"/>
      <c r="S320" s="10"/>
    </row>
    <row r="321" spans="1:19" ht="17.100000000000001" customHeight="1">
      <c r="A321" s="2"/>
      <c r="B321" s="925"/>
      <c r="C321" s="377" t="s">
        <v>841</v>
      </c>
      <c r="D321" s="378">
        <v>113345</v>
      </c>
      <c r="E321" s="379">
        <v>43380</v>
      </c>
      <c r="F321" s="380">
        <v>64520</v>
      </c>
      <c r="G321" s="381">
        <v>5445</v>
      </c>
      <c r="H321" s="4"/>
      <c r="I321" s="10"/>
      <c r="J321" s="382" t="s">
        <v>871</v>
      </c>
      <c r="K321" s="383">
        <v>13395</v>
      </c>
      <c r="L321" s="384">
        <v>6360</v>
      </c>
      <c r="M321" s="384">
        <v>6740</v>
      </c>
      <c r="N321" s="385">
        <v>295</v>
      </c>
      <c r="P321" s="4"/>
      <c r="Q321" s="5"/>
      <c r="R321" s="11"/>
      <c r="S321" s="10"/>
    </row>
    <row r="322" spans="1:19" ht="17.100000000000001" customHeight="1">
      <c r="A322" s="2"/>
      <c r="B322" s="925"/>
      <c r="C322" s="377" t="s">
        <v>842</v>
      </c>
      <c r="D322" s="378">
        <v>68065</v>
      </c>
      <c r="E322" s="379">
        <v>20800</v>
      </c>
      <c r="F322" s="380">
        <v>44640</v>
      </c>
      <c r="G322" s="381">
        <v>2625</v>
      </c>
      <c r="H322" s="4"/>
      <c r="I322" s="176"/>
      <c r="J322" s="382" t="s">
        <v>872</v>
      </c>
      <c r="K322" s="383">
        <v>6510</v>
      </c>
      <c r="L322" s="384">
        <v>5645</v>
      </c>
      <c r="M322" s="384">
        <v>780</v>
      </c>
      <c r="N322" s="385">
        <v>85</v>
      </c>
      <c r="O322" s="36"/>
      <c r="P322" s="4"/>
      <c r="Q322" s="5"/>
      <c r="R322" s="11"/>
      <c r="S322" s="10"/>
    </row>
    <row r="323" spans="1:19" ht="17.100000000000001" customHeight="1">
      <c r="A323" s="2"/>
      <c r="B323" s="925"/>
      <c r="C323" s="377" t="s">
        <v>844</v>
      </c>
      <c r="D323" s="378">
        <v>64900</v>
      </c>
      <c r="E323" s="379">
        <v>30380</v>
      </c>
      <c r="F323" s="380">
        <v>32640</v>
      </c>
      <c r="G323" s="381">
        <v>1880</v>
      </c>
      <c r="H323" s="68"/>
      <c r="I323" s="10"/>
      <c r="J323" s="382" t="s">
        <v>873</v>
      </c>
      <c r="K323" s="383">
        <v>1675</v>
      </c>
      <c r="L323" s="384">
        <v>1655</v>
      </c>
      <c r="M323" s="384">
        <v>0</v>
      </c>
      <c r="N323" s="385">
        <v>20</v>
      </c>
      <c r="P323" s="4"/>
      <c r="Q323" s="5"/>
      <c r="R323" s="11"/>
      <c r="S323" s="10"/>
    </row>
    <row r="324" spans="1:19" ht="17.100000000000001" customHeight="1" thickBot="1">
      <c r="A324" s="2"/>
      <c r="B324" s="925"/>
      <c r="C324" s="386" t="s">
        <v>845</v>
      </c>
      <c r="D324" s="387">
        <v>39030</v>
      </c>
      <c r="E324" s="388">
        <v>16620</v>
      </c>
      <c r="F324" s="389">
        <v>21220</v>
      </c>
      <c r="G324" s="390">
        <v>1190</v>
      </c>
      <c r="I324" s="10"/>
      <c r="J324" s="382" t="s">
        <v>874</v>
      </c>
      <c r="K324" s="383">
        <v>19215</v>
      </c>
      <c r="L324" s="384">
        <v>12270</v>
      </c>
      <c r="M324" s="384">
        <v>6470</v>
      </c>
      <c r="N324" s="385">
        <v>475</v>
      </c>
      <c r="P324" s="4"/>
      <c r="Q324" s="5"/>
      <c r="R324" s="11"/>
      <c r="S324" s="10"/>
    </row>
    <row r="325" spans="1:19" ht="17.100000000000001" customHeight="1" thickTop="1" thickBot="1">
      <c r="A325" s="2"/>
      <c r="B325" s="926"/>
      <c r="C325" s="391" t="s">
        <v>868</v>
      </c>
      <c r="D325" s="424">
        <v>363345</v>
      </c>
      <c r="E325" s="487">
        <v>158160</v>
      </c>
      <c r="F325" s="487">
        <v>191910</v>
      </c>
      <c r="G325" s="394">
        <v>13275</v>
      </c>
      <c r="H325" s="30"/>
      <c r="I325" s="10"/>
      <c r="J325" s="395" t="s">
        <v>875</v>
      </c>
      <c r="K325" s="383">
        <v>10565</v>
      </c>
      <c r="L325" s="396">
        <v>5490</v>
      </c>
      <c r="M325" s="396">
        <v>4700</v>
      </c>
      <c r="N325" s="397">
        <v>375</v>
      </c>
      <c r="P325" s="4"/>
      <c r="Q325" s="5"/>
      <c r="R325" s="11"/>
      <c r="S325" s="10"/>
    </row>
    <row r="326" spans="1:19" ht="17.100000000000001" customHeight="1" thickTop="1" thickBot="1">
      <c r="A326" s="2"/>
      <c r="B326" s="75"/>
      <c r="C326" s="16"/>
      <c r="D326" s="14"/>
      <c r="E326" s="28"/>
      <c r="F326" s="28"/>
      <c r="G326" s="28"/>
      <c r="H326" s="72"/>
      <c r="I326" s="10"/>
      <c r="J326" s="398" t="s">
        <v>868</v>
      </c>
      <c r="K326" s="392">
        <v>69505</v>
      </c>
      <c r="L326" s="393">
        <v>46430</v>
      </c>
      <c r="M326" s="393">
        <v>21630</v>
      </c>
      <c r="N326" s="394">
        <v>1445</v>
      </c>
    </row>
    <row r="327" spans="1:19" ht="27" customHeight="1" thickBot="1">
      <c r="A327" s="2"/>
      <c r="B327" s="75"/>
      <c r="C327" s="399" t="s">
        <v>869</v>
      </c>
      <c r="D327" s="400">
        <v>432850</v>
      </c>
      <c r="E327" s="868">
        <v>204590</v>
      </c>
      <c r="F327" s="868">
        <v>213540</v>
      </c>
      <c r="G327" s="514">
        <v>14720</v>
      </c>
      <c r="I327" s="10"/>
    </row>
    <row r="328" spans="1:19" ht="17.25" customHeight="1">
      <c r="A328" s="5"/>
      <c r="B328" s="46"/>
      <c r="I328" s="10"/>
      <c r="J328" s="1"/>
      <c r="K328" s="1"/>
      <c r="L328" s="1"/>
    </row>
    <row r="329" spans="1:19" ht="17.25" customHeight="1">
      <c r="H329" s="3"/>
      <c r="I329" s="10"/>
      <c r="J329" s="1"/>
      <c r="K329" s="1"/>
      <c r="L329" s="1"/>
    </row>
    <row r="330" spans="1:19" ht="17.25" customHeight="1">
      <c r="H330" s="3"/>
      <c r="I330" s="10"/>
      <c r="J330" s="1"/>
      <c r="K330" s="1"/>
      <c r="L330" s="1"/>
    </row>
    <row r="331" spans="1:19" ht="17.25" customHeight="1">
      <c r="I331" s="10"/>
      <c r="J331" s="1"/>
      <c r="K331" s="1"/>
      <c r="L331" s="1"/>
    </row>
    <row r="332" spans="1:19" ht="17.25" customHeight="1">
      <c r="I332" s="10"/>
      <c r="J332" s="1"/>
      <c r="K332" s="1"/>
      <c r="L332" s="1"/>
    </row>
    <row r="333" spans="1:19" ht="17.25" customHeight="1">
      <c r="I333" s="10"/>
      <c r="J333" s="1"/>
      <c r="K333" s="1"/>
      <c r="L333" s="1"/>
    </row>
    <row r="334" spans="1:19" ht="17.25" customHeight="1">
      <c r="I334" s="10"/>
      <c r="J334" s="1"/>
      <c r="K334" s="1"/>
      <c r="L334" s="1"/>
    </row>
    <row r="335" spans="1:19" ht="17.25" customHeight="1">
      <c r="I335" s="10"/>
      <c r="J335" s="1"/>
      <c r="K335" s="1"/>
      <c r="L335" s="1"/>
    </row>
    <row r="336" spans="1:19" ht="17.25" customHeight="1">
      <c r="A336" s="1"/>
      <c r="B336" s="1"/>
      <c r="C336" s="1"/>
      <c r="D336" s="1"/>
      <c r="I336" s="10"/>
      <c r="J336" s="1"/>
      <c r="K336" s="1"/>
      <c r="L336" s="1"/>
    </row>
    <row r="337" spans="8:15" s="1" customFormat="1" ht="17.25" customHeight="1">
      <c r="I337" s="10"/>
    </row>
    <row r="338" spans="8:15" s="1" customFormat="1" ht="17.25" customHeight="1">
      <c r="I338" s="10"/>
    </row>
    <row r="339" spans="8:15" s="1" customFormat="1" ht="17.25" customHeight="1">
      <c r="I339" s="10"/>
    </row>
    <row r="340" spans="8:15" s="1" customFormat="1" ht="17.25" customHeight="1">
      <c r="I340" s="10"/>
    </row>
    <row r="341" spans="8:15" s="1" customFormat="1" ht="17.25" customHeight="1">
      <c r="I341" s="10"/>
    </row>
    <row r="342" spans="8:15" s="1" customFormat="1" ht="17.25" customHeight="1">
      <c r="I342" s="10"/>
    </row>
    <row r="343" spans="8:15" s="1" customFormat="1" ht="17.25" customHeight="1">
      <c r="I343" s="10"/>
    </row>
    <row r="344" spans="8:15" s="1" customFormat="1" ht="17.25" customHeight="1">
      <c r="I344" s="8"/>
      <c r="O344" s="3"/>
    </row>
    <row r="345" spans="8:15" s="1" customFormat="1" ht="17.25" customHeight="1">
      <c r="I345" s="10"/>
      <c r="J345" s="3"/>
      <c r="K345" s="3"/>
      <c r="L345" s="3"/>
      <c r="M345" s="3"/>
      <c r="N345" s="3"/>
    </row>
    <row r="346" spans="8:15" s="1" customFormat="1" ht="17.25" customHeight="1">
      <c r="I346" s="10"/>
    </row>
    <row r="347" spans="8:15" s="1" customFormat="1" ht="17.25" customHeight="1">
      <c r="I347" s="8"/>
      <c r="O347" s="3"/>
    </row>
    <row r="348" spans="8:15" s="1" customFormat="1" ht="17.25" customHeight="1">
      <c r="I348" s="10"/>
      <c r="J348" s="3"/>
      <c r="K348" s="3"/>
      <c r="L348" s="3"/>
      <c r="M348" s="3"/>
      <c r="N348" s="3"/>
    </row>
    <row r="349" spans="8:15" s="1" customFormat="1" ht="17.25" customHeight="1">
      <c r="I349" s="10"/>
    </row>
    <row r="350" spans="8:15" s="1" customFormat="1" ht="17.25" customHeight="1">
      <c r="I350" s="10"/>
    </row>
    <row r="351" spans="8:15" s="1" customFormat="1" ht="17.25" customHeight="1">
      <c r="I351" s="10"/>
    </row>
    <row r="352" spans="8:15" s="1" customFormat="1" ht="17.25" customHeight="1">
      <c r="H352" s="3"/>
      <c r="I352" s="172"/>
    </row>
    <row r="353" spans="1:15" ht="17.25" customHeight="1">
      <c r="A353" s="1"/>
      <c r="B353" s="1"/>
      <c r="C353" s="1"/>
      <c r="D353" s="1"/>
    </row>
    <row r="354" spans="1:15" ht="17.25" customHeight="1">
      <c r="A354" s="1"/>
      <c r="B354" s="1"/>
      <c r="C354" s="1"/>
      <c r="D354" s="1"/>
    </row>
    <row r="355" spans="1:15" s="3" customFormat="1" ht="17.25" customHeight="1">
      <c r="A355" s="1"/>
      <c r="B355" s="1"/>
      <c r="C355" s="1"/>
      <c r="D355" s="1"/>
      <c r="E355" s="1"/>
      <c r="F355" s="1"/>
      <c r="G355" s="1"/>
      <c r="H355" s="1"/>
      <c r="I355" s="172"/>
      <c r="J355" s="11"/>
      <c r="K355" s="18"/>
      <c r="L355" s="10"/>
      <c r="M355" s="1"/>
      <c r="N355" s="1"/>
      <c r="O355" s="1"/>
    </row>
    <row r="356" spans="1:15" ht="17.25" customHeight="1">
      <c r="A356" s="1"/>
      <c r="B356" s="1"/>
      <c r="C356" s="1"/>
      <c r="D356" s="1"/>
    </row>
    <row r="357" spans="1:15" ht="16.5" customHeight="1">
      <c r="A357" s="3"/>
      <c r="B357" s="3"/>
      <c r="C357" s="3"/>
      <c r="D357" s="3"/>
      <c r="E357" s="3"/>
      <c r="F357" s="3"/>
      <c r="G357" s="3"/>
    </row>
    <row r="358" spans="1:15" ht="16.5" customHeight="1">
      <c r="A358" s="1"/>
      <c r="B358" s="1"/>
      <c r="C358" s="1"/>
      <c r="D358" s="1"/>
    </row>
  </sheetData>
  <mergeCells count="185">
    <mergeCell ref="I156:I158"/>
    <mergeCell ref="I169:I170"/>
    <mergeCell ref="I295:I296"/>
    <mergeCell ref="B4:B5"/>
    <mergeCell ref="C4:C5"/>
    <mergeCell ref="D4:G4"/>
    <mergeCell ref="J4:J5"/>
    <mergeCell ref="K4:K5"/>
    <mergeCell ref="L4:O4"/>
    <mergeCell ref="G16:G17"/>
    <mergeCell ref="G32:G33"/>
    <mergeCell ref="B34:B35"/>
    <mergeCell ref="C34:C35"/>
    <mergeCell ref="D34:D35"/>
    <mergeCell ref="E34:E35"/>
    <mergeCell ref="F34:F35"/>
    <mergeCell ref="G34:G35"/>
    <mergeCell ref="G58:G59"/>
    <mergeCell ref="G90:G91"/>
    <mergeCell ref="I103:I104"/>
    <mergeCell ref="J103:J104"/>
    <mergeCell ref="K103:K104"/>
    <mergeCell ref="L103:L104"/>
    <mergeCell ref="M103:M104"/>
    <mergeCell ref="B1:D1"/>
    <mergeCell ref="E1:F1"/>
    <mergeCell ref="K1:L1"/>
    <mergeCell ref="M1:O1"/>
    <mergeCell ref="B2:D2"/>
    <mergeCell ref="E2:F2"/>
    <mergeCell ref="G2:I2"/>
    <mergeCell ref="K2:L2"/>
    <mergeCell ref="M2:O2"/>
    <mergeCell ref="A26:A27"/>
    <mergeCell ref="B26:B27"/>
    <mergeCell ref="C26:C27"/>
    <mergeCell ref="D26:D27"/>
    <mergeCell ref="E26:E27"/>
    <mergeCell ref="F26:F27"/>
    <mergeCell ref="G26:G27"/>
    <mergeCell ref="A16:A17"/>
    <mergeCell ref="B16:B17"/>
    <mergeCell ref="C16:C17"/>
    <mergeCell ref="D16:D17"/>
    <mergeCell ref="E16:E17"/>
    <mergeCell ref="F16:F17"/>
    <mergeCell ref="A32:A33"/>
    <mergeCell ref="B32:B33"/>
    <mergeCell ref="C32:C33"/>
    <mergeCell ref="D32:D33"/>
    <mergeCell ref="E32:E33"/>
    <mergeCell ref="F32:F33"/>
    <mergeCell ref="G45:G46"/>
    <mergeCell ref="A53:A55"/>
    <mergeCell ref="B53:B55"/>
    <mergeCell ref="C53:C55"/>
    <mergeCell ref="D53:D55"/>
    <mergeCell ref="E53:E55"/>
    <mergeCell ref="F53:F55"/>
    <mergeCell ref="G53:G55"/>
    <mergeCell ref="A45:A46"/>
    <mergeCell ref="B45:B46"/>
    <mergeCell ref="C45:C46"/>
    <mergeCell ref="D45:D46"/>
    <mergeCell ref="E45:E46"/>
    <mergeCell ref="F45:F46"/>
    <mergeCell ref="A70:A71"/>
    <mergeCell ref="B70:B71"/>
    <mergeCell ref="C70:C71"/>
    <mergeCell ref="D70:D71"/>
    <mergeCell ref="E70:E71"/>
    <mergeCell ref="F70:F71"/>
    <mergeCell ref="G70:G71"/>
    <mergeCell ref="A58:A59"/>
    <mergeCell ref="B58:B59"/>
    <mergeCell ref="C58:C59"/>
    <mergeCell ref="D58:D59"/>
    <mergeCell ref="E58:E59"/>
    <mergeCell ref="F58:F59"/>
    <mergeCell ref="A90:A91"/>
    <mergeCell ref="B90:B91"/>
    <mergeCell ref="C90:C91"/>
    <mergeCell ref="D90:D91"/>
    <mergeCell ref="E90:E91"/>
    <mergeCell ref="F90:F91"/>
    <mergeCell ref="A125:A126"/>
    <mergeCell ref="B125:B126"/>
    <mergeCell ref="C125:C126"/>
    <mergeCell ref="D125:D126"/>
    <mergeCell ref="E125:E126"/>
    <mergeCell ref="F125:F126"/>
    <mergeCell ref="G125:G126"/>
    <mergeCell ref="N103:N104"/>
    <mergeCell ref="O103:O104"/>
    <mergeCell ref="A110:A111"/>
    <mergeCell ref="B110:B111"/>
    <mergeCell ref="C110:C111"/>
    <mergeCell ref="D110:D111"/>
    <mergeCell ref="E110:E111"/>
    <mergeCell ref="F110:F111"/>
    <mergeCell ref="G110:G111"/>
    <mergeCell ref="I122:O123"/>
    <mergeCell ref="G132:G133"/>
    <mergeCell ref="I153:I155"/>
    <mergeCell ref="J153:J155"/>
    <mergeCell ref="K153:K155"/>
    <mergeCell ref="L153:L155"/>
    <mergeCell ref="M153:M155"/>
    <mergeCell ref="A132:A133"/>
    <mergeCell ref="B132:B133"/>
    <mergeCell ref="C132:C133"/>
    <mergeCell ref="D132:D133"/>
    <mergeCell ref="E132:E133"/>
    <mergeCell ref="F132:F133"/>
    <mergeCell ref="M169:M170"/>
    <mergeCell ref="N169:N170"/>
    <mergeCell ref="O169:O170"/>
    <mergeCell ref="N153:N155"/>
    <mergeCell ref="O153:O155"/>
    <mergeCell ref="J156:J158"/>
    <mergeCell ref="K156:K158"/>
    <mergeCell ref="L156:L158"/>
    <mergeCell ref="M156:M158"/>
    <mergeCell ref="N156:N158"/>
    <mergeCell ref="O156:O158"/>
    <mergeCell ref="A172:A173"/>
    <mergeCell ref="B172:B173"/>
    <mergeCell ref="C172:C173"/>
    <mergeCell ref="D172:D173"/>
    <mergeCell ref="E172:E173"/>
    <mergeCell ref="F172:F173"/>
    <mergeCell ref="J169:J170"/>
    <mergeCell ref="K169:K170"/>
    <mergeCell ref="L169:L170"/>
    <mergeCell ref="G172:G173"/>
    <mergeCell ref="I180:O181"/>
    <mergeCell ref="I236:I237"/>
    <mergeCell ref="J236:J237"/>
    <mergeCell ref="K236:K237"/>
    <mergeCell ref="L236:L237"/>
    <mergeCell ref="M236:M237"/>
    <mergeCell ref="N236:N237"/>
    <mergeCell ref="O236:O237"/>
    <mergeCell ref="G267:G268"/>
    <mergeCell ref="I252:O253"/>
    <mergeCell ref="A287:A288"/>
    <mergeCell ref="B287:B288"/>
    <mergeCell ref="C287:C288"/>
    <mergeCell ref="D287:D288"/>
    <mergeCell ref="E287:E288"/>
    <mergeCell ref="F287:F288"/>
    <mergeCell ref="G287:G288"/>
    <mergeCell ref="A267:A268"/>
    <mergeCell ref="B267:B268"/>
    <mergeCell ref="C267:C268"/>
    <mergeCell ref="D267:D268"/>
    <mergeCell ref="E267:E268"/>
    <mergeCell ref="F267:F268"/>
    <mergeCell ref="G289:G290"/>
    <mergeCell ref="A294:A295"/>
    <mergeCell ref="B294:B295"/>
    <mergeCell ref="C294:C295"/>
    <mergeCell ref="D294:D295"/>
    <mergeCell ref="E294:E295"/>
    <mergeCell ref="F294:F295"/>
    <mergeCell ref="G294:G295"/>
    <mergeCell ref="A289:A290"/>
    <mergeCell ref="B289:B290"/>
    <mergeCell ref="C289:C290"/>
    <mergeCell ref="D289:D290"/>
    <mergeCell ref="E289:E290"/>
    <mergeCell ref="F289:F290"/>
    <mergeCell ref="G300:G301"/>
    <mergeCell ref="B320:B325"/>
    <mergeCell ref="L295:L296"/>
    <mergeCell ref="M295:M296"/>
    <mergeCell ref="N295:N296"/>
    <mergeCell ref="O295:O296"/>
    <mergeCell ref="A300:A301"/>
    <mergeCell ref="B300:B301"/>
    <mergeCell ref="C300:C301"/>
    <mergeCell ref="D300:D301"/>
    <mergeCell ref="E300:E301"/>
    <mergeCell ref="F300:F301"/>
    <mergeCell ref="J295:J296"/>
  </mergeCells>
  <phoneticPr fontId="6"/>
  <printOptions horizontalCentered="1"/>
  <pageMargins left="0" right="0" top="0" bottom="0" header="0" footer="0"/>
  <pageSetup paperSize="9" scale="67" pageOrder="overThenDown" orientation="portrait" r:id="rId1"/>
  <headerFooter alignWithMargins="0"/>
  <rowBreaks count="6" manualBreakCount="6">
    <brk id="63" max="16383" man="1"/>
    <brk id="123" max="16383" man="1"/>
    <brk id="184" max="16383" man="1"/>
    <brk id="232" max="14" man="1"/>
    <brk id="278" max="14" man="1"/>
    <brk id="358" max="16383" man="1"/>
  </rowBreaks>
  <colBreaks count="1" manualBreakCount="1">
    <brk id="15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6"/>
  <dimension ref="A1:K48"/>
  <sheetViews>
    <sheetView workbookViewId="0">
      <selection activeCell="B3" sqref="B3"/>
    </sheetView>
  </sheetViews>
  <sheetFormatPr defaultColWidth="2.5" defaultRowHeight="18" customHeight="1"/>
  <cols>
    <col min="1" max="1" width="5.625" style="21" customWidth="1"/>
    <col min="2" max="2" width="3.875" style="22" customWidth="1"/>
    <col min="3" max="3" width="10.375" style="25" customWidth="1"/>
    <col min="4" max="4" width="3.875" style="22" customWidth="1"/>
    <col min="5" max="5" width="5.125" style="84" customWidth="1"/>
    <col min="6" max="6" width="3.875" style="22" customWidth="1"/>
    <col min="7" max="7" width="10.625" style="25" customWidth="1"/>
    <col min="8" max="10" width="8" style="25" customWidth="1"/>
    <col min="11" max="11" width="7.5" style="87" customWidth="1"/>
    <col min="12" max="16384" width="2.5" style="25"/>
  </cols>
  <sheetData>
    <row r="1" spans="1:11" ht="18" customHeight="1">
      <c r="A1" s="94"/>
      <c r="B1" s="89"/>
      <c r="C1" s="154" t="s">
        <v>443</v>
      </c>
      <c r="D1" s="89"/>
      <c r="E1" s="80"/>
      <c r="F1" s="81"/>
      <c r="G1" s="181" t="s">
        <v>308</v>
      </c>
      <c r="H1" s="146" t="s">
        <v>300</v>
      </c>
      <c r="I1" s="136" t="s">
        <v>301</v>
      </c>
      <c r="J1" s="137" t="s">
        <v>582</v>
      </c>
      <c r="K1" s="138" t="s">
        <v>729</v>
      </c>
    </row>
    <row r="2" spans="1:11" s="22" customFormat="1" ht="18" customHeight="1">
      <c r="A2" s="242"/>
      <c r="B2" s="24"/>
      <c r="C2" s="23"/>
      <c r="D2" s="24"/>
      <c r="E2" s="82"/>
      <c r="F2" s="83"/>
      <c r="G2" s="151" t="str">
        <f>IF(G48=0,"",G48)</f>
        <v/>
      </c>
      <c r="H2" s="147" t="s">
        <v>728</v>
      </c>
      <c r="I2" s="139" t="s">
        <v>728</v>
      </c>
      <c r="J2" s="139" t="s">
        <v>728</v>
      </c>
      <c r="K2" s="140" t="s">
        <v>728</v>
      </c>
    </row>
    <row r="3" spans="1:11" ht="18" customHeight="1">
      <c r="A3" s="161" t="s">
        <v>411</v>
      </c>
      <c r="B3" s="848"/>
      <c r="C3" s="167" t="s">
        <v>499</v>
      </c>
      <c r="D3" s="451">
        <v>1</v>
      </c>
      <c r="E3" s="561" t="s">
        <v>731</v>
      </c>
      <c r="F3" s="561"/>
      <c r="G3" s="835" t="str">
        <f t="shared" ref="G3:G40" si="0">IF(B3=1,H3,IF(B3=2,I3,IF(B3=3,J3,IF(B3=4,K3,IF(B3=5,I3+J3,+"")))))</f>
        <v/>
      </c>
      <c r="H3" s="461">
        <v>325</v>
      </c>
      <c r="I3" s="326">
        <v>160</v>
      </c>
      <c r="J3" s="326">
        <v>160</v>
      </c>
      <c r="K3" s="327">
        <v>5</v>
      </c>
    </row>
    <row r="4" spans="1:11" ht="18" customHeight="1">
      <c r="A4" s="161" t="s">
        <v>411</v>
      </c>
      <c r="B4" s="848"/>
      <c r="C4" s="167" t="s">
        <v>499</v>
      </c>
      <c r="D4" s="451" t="s">
        <v>500</v>
      </c>
      <c r="E4" s="561" t="s">
        <v>731</v>
      </c>
      <c r="F4" s="561"/>
      <c r="G4" s="835" t="str">
        <f t="shared" si="0"/>
        <v/>
      </c>
      <c r="H4" s="461">
        <v>720</v>
      </c>
      <c r="I4" s="455">
        <v>210</v>
      </c>
      <c r="J4" s="455">
        <v>500</v>
      </c>
      <c r="K4" s="456">
        <v>10</v>
      </c>
    </row>
    <row r="5" spans="1:11" ht="18" customHeight="1">
      <c r="A5" s="161" t="s">
        <v>411</v>
      </c>
      <c r="B5" s="848"/>
      <c r="C5" s="167" t="s">
        <v>498</v>
      </c>
      <c r="D5" s="451" t="s">
        <v>967</v>
      </c>
      <c r="E5" s="561" t="s">
        <v>731</v>
      </c>
      <c r="F5" s="561"/>
      <c r="G5" s="835" t="str">
        <f t="shared" si="0"/>
        <v/>
      </c>
      <c r="H5" s="461">
        <v>395</v>
      </c>
      <c r="I5" s="455">
        <v>165</v>
      </c>
      <c r="J5" s="455">
        <v>150</v>
      </c>
      <c r="K5" s="456">
        <v>80</v>
      </c>
    </row>
    <row r="6" spans="1:11" ht="18" customHeight="1">
      <c r="A6" s="161" t="s">
        <v>411</v>
      </c>
      <c r="B6" s="848"/>
      <c r="C6" s="560" t="s">
        <v>498</v>
      </c>
      <c r="D6" s="451">
        <v>4</v>
      </c>
      <c r="E6" s="561" t="s">
        <v>731</v>
      </c>
      <c r="F6" s="561"/>
      <c r="G6" s="835" t="str">
        <f t="shared" si="0"/>
        <v/>
      </c>
      <c r="H6" s="461">
        <v>475</v>
      </c>
      <c r="I6" s="455">
        <v>145</v>
      </c>
      <c r="J6" s="455">
        <v>320</v>
      </c>
      <c r="K6" s="456">
        <v>10</v>
      </c>
    </row>
    <row r="7" spans="1:11" ht="18" customHeight="1">
      <c r="A7" s="161" t="s">
        <v>411</v>
      </c>
      <c r="B7" s="848"/>
      <c r="C7" s="560" t="s">
        <v>216</v>
      </c>
      <c r="D7" s="451" t="s">
        <v>230</v>
      </c>
      <c r="E7" s="561" t="s">
        <v>731</v>
      </c>
      <c r="F7" s="561"/>
      <c r="G7" s="835" t="str">
        <f t="shared" si="0"/>
        <v/>
      </c>
      <c r="H7" s="461">
        <v>350</v>
      </c>
      <c r="I7" s="455">
        <v>145</v>
      </c>
      <c r="J7" s="455">
        <v>200</v>
      </c>
      <c r="K7" s="456">
        <v>5</v>
      </c>
    </row>
    <row r="8" spans="1:11" ht="18" customHeight="1">
      <c r="A8" s="161" t="s">
        <v>411</v>
      </c>
      <c r="B8" s="848"/>
      <c r="C8" s="560" t="s">
        <v>216</v>
      </c>
      <c r="D8" s="451">
        <v>3</v>
      </c>
      <c r="E8" s="561" t="s">
        <v>731</v>
      </c>
      <c r="F8" s="561"/>
      <c r="G8" s="835" t="str">
        <f t="shared" si="0"/>
        <v/>
      </c>
      <c r="H8" s="461">
        <v>345</v>
      </c>
      <c r="I8" s="455">
        <v>190</v>
      </c>
      <c r="J8" s="455">
        <v>145</v>
      </c>
      <c r="K8" s="456">
        <v>10</v>
      </c>
    </row>
    <row r="9" spans="1:11" ht="18" customHeight="1">
      <c r="A9" s="161" t="s">
        <v>411</v>
      </c>
      <c r="B9" s="848"/>
      <c r="C9" s="560" t="s">
        <v>216</v>
      </c>
      <c r="D9" s="451">
        <v>4</v>
      </c>
      <c r="E9" s="561" t="s">
        <v>731</v>
      </c>
      <c r="F9" s="561"/>
      <c r="G9" s="835" t="str">
        <f t="shared" si="0"/>
        <v/>
      </c>
      <c r="H9" s="461">
        <v>265</v>
      </c>
      <c r="I9" s="455">
        <v>120</v>
      </c>
      <c r="J9" s="455">
        <v>140</v>
      </c>
      <c r="K9" s="456">
        <v>5</v>
      </c>
    </row>
    <row r="10" spans="1:11" ht="18" customHeight="1">
      <c r="A10" s="161" t="s">
        <v>411</v>
      </c>
      <c r="B10" s="848"/>
      <c r="C10" s="560" t="s">
        <v>216</v>
      </c>
      <c r="D10" s="451">
        <v>5</v>
      </c>
      <c r="E10" s="561" t="s">
        <v>731</v>
      </c>
      <c r="F10" s="561"/>
      <c r="G10" s="835" t="str">
        <f t="shared" si="0"/>
        <v/>
      </c>
      <c r="H10" s="461">
        <v>270</v>
      </c>
      <c r="I10" s="455">
        <v>185</v>
      </c>
      <c r="J10" s="455">
        <v>75</v>
      </c>
      <c r="K10" s="456">
        <v>10</v>
      </c>
    </row>
    <row r="11" spans="1:11" ht="18" customHeight="1">
      <c r="A11" s="161" t="s">
        <v>411</v>
      </c>
      <c r="B11" s="848"/>
      <c r="C11" s="560" t="s">
        <v>217</v>
      </c>
      <c r="D11" s="451">
        <v>1</v>
      </c>
      <c r="E11" s="561" t="s">
        <v>731</v>
      </c>
      <c r="F11" s="562"/>
      <c r="G11" s="835" t="str">
        <f t="shared" si="0"/>
        <v/>
      </c>
      <c r="H11" s="461">
        <v>310</v>
      </c>
      <c r="I11" s="455">
        <v>170</v>
      </c>
      <c r="J11" s="455">
        <v>130</v>
      </c>
      <c r="K11" s="456">
        <v>10</v>
      </c>
    </row>
    <row r="12" spans="1:11" ht="18" customHeight="1">
      <c r="A12" s="161" t="s">
        <v>411</v>
      </c>
      <c r="B12" s="848"/>
      <c r="C12" s="560" t="s">
        <v>217</v>
      </c>
      <c r="D12" s="451">
        <v>2</v>
      </c>
      <c r="E12" s="561" t="s">
        <v>731</v>
      </c>
      <c r="F12" s="562"/>
      <c r="G12" s="835" t="str">
        <f t="shared" si="0"/>
        <v/>
      </c>
      <c r="H12" s="461">
        <v>330</v>
      </c>
      <c r="I12" s="455">
        <v>165</v>
      </c>
      <c r="J12" s="455">
        <v>160</v>
      </c>
      <c r="K12" s="456">
        <v>5</v>
      </c>
    </row>
    <row r="13" spans="1:11" ht="18" customHeight="1">
      <c r="A13" s="161" t="s">
        <v>411</v>
      </c>
      <c r="B13" s="848"/>
      <c r="C13" s="560" t="s">
        <v>217</v>
      </c>
      <c r="D13" s="451">
        <v>3</v>
      </c>
      <c r="E13" s="561" t="s">
        <v>731</v>
      </c>
      <c r="F13" s="562"/>
      <c r="G13" s="835" t="str">
        <f t="shared" si="0"/>
        <v/>
      </c>
      <c r="H13" s="461">
        <v>185</v>
      </c>
      <c r="I13" s="455">
        <v>120</v>
      </c>
      <c r="J13" s="455">
        <v>55</v>
      </c>
      <c r="K13" s="456">
        <v>10</v>
      </c>
    </row>
    <row r="14" spans="1:11" ht="18" customHeight="1">
      <c r="A14" s="161" t="s">
        <v>411</v>
      </c>
      <c r="B14" s="848"/>
      <c r="C14" s="560" t="s">
        <v>217</v>
      </c>
      <c r="D14" s="451">
        <v>4</v>
      </c>
      <c r="E14" s="561" t="s">
        <v>731</v>
      </c>
      <c r="F14" s="562"/>
      <c r="G14" s="835" t="str">
        <f t="shared" si="0"/>
        <v/>
      </c>
      <c r="H14" s="461">
        <v>235</v>
      </c>
      <c r="I14" s="455">
        <v>125</v>
      </c>
      <c r="J14" s="455">
        <v>100</v>
      </c>
      <c r="K14" s="456">
        <v>10</v>
      </c>
    </row>
    <row r="15" spans="1:11" ht="18" customHeight="1">
      <c r="A15" s="161" t="s">
        <v>411</v>
      </c>
      <c r="B15" s="848"/>
      <c r="C15" s="560" t="s">
        <v>218</v>
      </c>
      <c r="D15" s="451">
        <v>1</v>
      </c>
      <c r="E15" s="561" t="s">
        <v>731</v>
      </c>
      <c r="F15" s="562"/>
      <c r="G15" s="835" t="str">
        <f t="shared" si="0"/>
        <v/>
      </c>
      <c r="H15" s="461">
        <v>310</v>
      </c>
      <c r="I15" s="455">
        <v>150</v>
      </c>
      <c r="J15" s="455">
        <v>140</v>
      </c>
      <c r="K15" s="456">
        <v>20</v>
      </c>
    </row>
    <row r="16" spans="1:11" ht="18" customHeight="1">
      <c r="A16" s="161" t="s">
        <v>411</v>
      </c>
      <c r="B16" s="848"/>
      <c r="C16" s="560" t="s">
        <v>218</v>
      </c>
      <c r="D16" s="451">
        <v>2</v>
      </c>
      <c r="E16" s="561" t="s">
        <v>731</v>
      </c>
      <c r="F16" s="562"/>
      <c r="G16" s="835" t="str">
        <f t="shared" si="0"/>
        <v/>
      </c>
      <c r="H16" s="461">
        <v>230</v>
      </c>
      <c r="I16" s="455">
        <v>155</v>
      </c>
      <c r="J16" s="455">
        <v>55</v>
      </c>
      <c r="K16" s="456">
        <v>20</v>
      </c>
    </row>
    <row r="17" spans="1:11" ht="18" customHeight="1">
      <c r="A17" s="161" t="s">
        <v>411</v>
      </c>
      <c r="B17" s="848"/>
      <c r="C17" s="560" t="s">
        <v>219</v>
      </c>
      <c r="D17" s="451">
        <v>1</v>
      </c>
      <c r="E17" s="561" t="s">
        <v>731</v>
      </c>
      <c r="F17" s="562"/>
      <c r="G17" s="835" t="str">
        <f t="shared" si="0"/>
        <v/>
      </c>
      <c r="H17" s="461">
        <v>225</v>
      </c>
      <c r="I17" s="455">
        <v>80</v>
      </c>
      <c r="J17" s="455">
        <v>135</v>
      </c>
      <c r="K17" s="456">
        <v>10</v>
      </c>
    </row>
    <row r="18" spans="1:11" ht="18" customHeight="1">
      <c r="A18" s="161" t="s">
        <v>411</v>
      </c>
      <c r="B18" s="848"/>
      <c r="C18" s="560" t="s">
        <v>219</v>
      </c>
      <c r="D18" s="451">
        <v>2</v>
      </c>
      <c r="E18" s="561" t="s">
        <v>231</v>
      </c>
      <c r="F18" s="562"/>
      <c r="G18" s="835" t="str">
        <f t="shared" si="0"/>
        <v/>
      </c>
      <c r="H18" s="461">
        <v>130</v>
      </c>
      <c r="I18" s="455">
        <v>90</v>
      </c>
      <c r="J18" s="455">
        <v>30</v>
      </c>
      <c r="K18" s="456">
        <v>10</v>
      </c>
    </row>
    <row r="19" spans="1:11" ht="18" customHeight="1">
      <c r="A19" s="161" t="s">
        <v>411</v>
      </c>
      <c r="B19" s="848"/>
      <c r="C19" s="560" t="s">
        <v>220</v>
      </c>
      <c r="D19" s="451">
        <v>1</v>
      </c>
      <c r="E19" s="561" t="s">
        <v>731</v>
      </c>
      <c r="F19" s="562"/>
      <c r="G19" s="835" t="str">
        <f t="shared" si="0"/>
        <v/>
      </c>
      <c r="H19" s="461">
        <v>300</v>
      </c>
      <c r="I19" s="455">
        <v>170</v>
      </c>
      <c r="J19" s="455">
        <v>120</v>
      </c>
      <c r="K19" s="456">
        <v>10</v>
      </c>
    </row>
    <row r="20" spans="1:11" ht="18" customHeight="1">
      <c r="A20" s="161" t="s">
        <v>411</v>
      </c>
      <c r="B20" s="848"/>
      <c r="C20" s="560" t="s">
        <v>221</v>
      </c>
      <c r="D20" s="451">
        <v>2</v>
      </c>
      <c r="E20" s="561" t="s">
        <v>731</v>
      </c>
      <c r="F20" s="562"/>
      <c r="G20" s="835" t="str">
        <f t="shared" si="0"/>
        <v/>
      </c>
      <c r="H20" s="461">
        <v>190</v>
      </c>
      <c r="I20" s="455">
        <v>160</v>
      </c>
      <c r="J20" s="455">
        <v>25</v>
      </c>
      <c r="K20" s="456">
        <v>5</v>
      </c>
    </row>
    <row r="21" spans="1:11" ht="18" customHeight="1">
      <c r="A21" s="319" t="s">
        <v>411</v>
      </c>
      <c r="B21" s="849"/>
      <c r="C21" s="454" t="s">
        <v>221</v>
      </c>
      <c r="D21" s="452">
        <v>3</v>
      </c>
      <c r="E21" s="159" t="s">
        <v>731</v>
      </c>
      <c r="F21" s="168"/>
      <c r="G21" s="837" t="str">
        <f t="shared" si="0"/>
        <v/>
      </c>
      <c r="H21" s="150">
        <v>350</v>
      </c>
      <c r="I21" s="457">
        <v>225</v>
      </c>
      <c r="J21" s="457">
        <v>110</v>
      </c>
      <c r="K21" s="458">
        <v>15</v>
      </c>
    </row>
    <row r="22" spans="1:11" ht="18" customHeight="1">
      <c r="A22" s="320" t="s">
        <v>412</v>
      </c>
      <c r="B22" s="847"/>
      <c r="C22" s="453" t="s">
        <v>222</v>
      </c>
      <c r="D22" s="450" t="s">
        <v>230</v>
      </c>
      <c r="E22" s="158" t="s">
        <v>731</v>
      </c>
      <c r="F22" s="321"/>
      <c r="G22" s="834" t="str">
        <f t="shared" si="0"/>
        <v/>
      </c>
      <c r="H22" s="516">
        <v>180</v>
      </c>
      <c r="I22" s="517">
        <v>65</v>
      </c>
      <c r="J22" s="517">
        <v>95</v>
      </c>
      <c r="K22" s="518">
        <v>20</v>
      </c>
    </row>
    <row r="23" spans="1:11" ht="18" customHeight="1">
      <c r="A23" s="162" t="s">
        <v>412</v>
      </c>
      <c r="B23" s="848"/>
      <c r="C23" s="560" t="s">
        <v>222</v>
      </c>
      <c r="D23" s="451">
        <v>3</v>
      </c>
      <c r="E23" s="561" t="s">
        <v>731</v>
      </c>
      <c r="F23" s="562"/>
      <c r="G23" s="835" t="str">
        <f t="shared" si="0"/>
        <v/>
      </c>
      <c r="H23" s="421">
        <v>70</v>
      </c>
      <c r="I23" s="455">
        <v>50</v>
      </c>
      <c r="J23" s="455">
        <v>15</v>
      </c>
      <c r="K23" s="456">
        <v>5</v>
      </c>
    </row>
    <row r="24" spans="1:11" ht="18" customHeight="1">
      <c r="A24" s="162" t="s">
        <v>412</v>
      </c>
      <c r="B24" s="848"/>
      <c r="C24" s="560" t="s">
        <v>223</v>
      </c>
      <c r="D24" s="451">
        <v>1</v>
      </c>
      <c r="E24" s="561" t="s">
        <v>731</v>
      </c>
      <c r="F24" s="562"/>
      <c r="G24" s="835" t="str">
        <f t="shared" si="0"/>
        <v/>
      </c>
      <c r="H24" s="421">
        <v>320</v>
      </c>
      <c r="I24" s="455">
        <v>245</v>
      </c>
      <c r="J24" s="455">
        <v>70</v>
      </c>
      <c r="K24" s="456">
        <v>5</v>
      </c>
    </row>
    <row r="25" spans="1:11" ht="18" customHeight="1">
      <c r="A25" s="162" t="s">
        <v>412</v>
      </c>
      <c r="B25" s="848"/>
      <c r="C25" s="560" t="s">
        <v>223</v>
      </c>
      <c r="D25" s="451">
        <v>2</v>
      </c>
      <c r="E25" s="561" t="s">
        <v>731</v>
      </c>
      <c r="F25" s="562"/>
      <c r="G25" s="835" t="str">
        <f t="shared" si="0"/>
        <v/>
      </c>
      <c r="H25" s="421">
        <v>180</v>
      </c>
      <c r="I25" s="455">
        <v>100</v>
      </c>
      <c r="J25" s="455">
        <v>70</v>
      </c>
      <c r="K25" s="456">
        <v>10</v>
      </c>
    </row>
    <row r="26" spans="1:11" ht="18" customHeight="1">
      <c r="A26" s="162" t="s">
        <v>412</v>
      </c>
      <c r="B26" s="848"/>
      <c r="C26" s="560" t="s">
        <v>224</v>
      </c>
      <c r="D26" s="451"/>
      <c r="E26" s="561"/>
      <c r="F26" s="562"/>
      <c r="G26" s="835" t="str">
        <f t="shared" si="0"/>
        <v/>
      </c>
      <c r="H26" s="421">
        <v>120</v>
      </c>
      <c r="I26" s="455">
        <v>85</v>
      </c>
      <c r="J26" s="455">
        <v>30</v>
      </c>
      <c r="K26" s="456">
        <v>5</v>
      </c>
    </row>
    <row r="27" spans="1:11" ht="18" customHeight="1">
      <c r="A27" s="162" t="s">
        <v>412</v>
      </c>
      <c r="B27" s="848"/>
      <c r="C27" s="560" t="s">
        <v>397</v>
      </c>
      <c r="D27" s="451"/>
      <c r="E27" s="561"/>
      <c r="F27" s="562"/>
      <c r="G27" s="835" t="str">
        <f t="shared" si="0"/>
        <v/>
      </c>
      <c r="H27" s="421">
        <v>205</v>
      </c>
      <c r="I27" s="455">
        <v>95</v>
      </c>
      <c r="J27" s="455">
        <v>100</v>
      </c>
      <c r="K27" s="456">
        <v>10</v>
      </c>
    </row>
    <row r="28" spans="1:11" ht="18" customHeight="1">
      <c r="A28" s="162" t="s">
        <v>412</v>
      </c>
      <c r="B28" s="848"/>
      <c r="C28" s="560" t="s">
        <v>225</v>
      </c>
      <c r="D28" s="451">
        <v>1</v>
      </c>
      <c r="E28" s="561" t="s">
        <v>731</v>
      </c>
      <c r="F28" s="562"/>
      <c r="G28" s="835" t="str">
        <f t="shared" si="0"/>
        <v/>
      </c>
      <c r="H28" s="421">
        <v>160</v>
      </c>
      <c r="I28" s="455">
        <v>55</v>
      </c>
      <c r="J28" s="455">
        <v>105</v>
      </c>
      <c r="K28" s="456">
        <v>0</v>
      </c>
    </row>
    <row r="29" spans="1:11" ht="18" customHeight="1">
      <c r="A29" s="162" t="s">
        <v>412</v>
      </c>
      <c r="B29" s="848"/>
      <c r="C29" s="560" t="s">
        <v>225</v>
      </c>
      <c r="D29" s="451">
        <v>2</v>
      </c>
      <c r="E29" s="561" t="s">
        <v>731</v>
      </c>
      <c r="F29" s="562"/>
      <c r="G29" s="835" t="str">
        <f t="shared" si="0"/>
        <v/>
      </c>
      <c r="H29" s="421">
        <v>260</v>
      </c>
      <c r="I29" s="455">
        <v>100</v>
      </c>
      <c r="J29" s="455">
        <v>155</v>
      </c>
      <c r="K29" s="456">
        <v>5</v>
      </c>
    </row>
    <row r="30" spans="1:11" ht="18" customHeight="1">
      <c r="A30" s="162" t="s">
        <v>412</v>
      </c>
      <c r="B30" s="848"/>
      <c r="C30" s="560" t="s">
        <v>225</v>
      </c>
      <c r="D30" s="451">
        <v>3</v>
      </c>
      <c r="E30" s="561" t="s">
        <v>731</v>
      </c>
      <c r="F30" s="562"/>
      <c r="G30" s="835" t="str">
        <f t="shared" si="0"/>
        <v/>
      </c>
      <c r="H30" s="421">
        <v>175</v>
      </c>
      <c r="I30" s="455">
        <v>95</v>
      </c>
      <c r="J30" s="455">
        <v>75</v>
      </c>
      <c r="K30" s="456">
        <v>5</v>
      </c>
    </row>
    <row r="31" spans="1:11" ht="18" customHeight="1">
      <c r="A31" s="162" t="s">
        <v>412</v>
      </c>
      <c r="B31" s="848"/>
      <c r="C31" s="560" t="s">
        <v>226</v>
      </c>
      <c r="D31" s="451">
        <v>1</v>
      </c>
      <c r="E31" s="561" t="s">
        <v>731</v>
      </c>
      <c r="F31" s="562"/>
      <c r="G31" s="835" t="str">
        <f t="shared" si="0"/>
        <v/>
      </c>
      <c r="H31" s="421">
        <v>135</v>
      </c>
      <c r="I31" s="455">
        <v>110</v>
      </c>
      <c r="J31" s="455">
        <v>25</v>
      </c>
      <c r="K31" s="456">
        <v>0</v>
      </c>
    </row>
    <row r="32" spans="1:11" ht="18" customHeight="1">
      <c r="A32" s="162" t="s">
        <v>412</v>
      </c>
      <c r="B32" s="848"/>
      <c r="C32" s="560" t="s">
        <v>226</v>
      </c>
      <c r="D32" s="451">
        <v>2</v>
      </c>
      <c r="E32" s="561" t="s">
        <v>731</v>
      </c>
      <c r="F32" s="562"/>
      <c r="G32" s="835" t="str">
        <f t="shared" si="0"/>
        <v/>
      </c>
      <c r="H32" s="421">
        <v>220</v>
      </c>
      <c r="I32" s="455">
        <v>95</v>
      </c>
      <c r="J32" s="455">
        <v>120</v>
      </c>
      <c r="K32" s="456">
        <v>5</v>
      </c>
    </row>
    <row r="33" spans="1:11" ht="18" customHeight="1">
      <c r="A33" s="162" t="s">
        <v>412</v>
      </c>
      <c r="B33" s="848"/>
      <c r="C33" s="560" t="s">
        <v>226</v>
      </c>
      <c r="D33" s="451">
        <v>3</v>
      </c>
      <c r="E33" s="561" t="s">
        <v>731</v>
      </c>
      <c r="F33" s="562"/>
      <c r="G33" s="835" t="str">
        <f t="shared" si="0"/>
        <v/>
      </c>
      <c r="H33" s="421">
        <v>190</v>
      </c>
      <c r="I33" s="455">
        <v>115</v>
      </c>
      <c r="J33" s="455">
        <v>70</v>
      </c>
      <c r="K33" s="456">
        <v>5</v>
      </c>
    </row>
    <row r="34" spans="1:11" ht="18" customHeight="1">
      <c r="A34" s="162" t="s">
        <v>412</v>
      </c>
      <c r="B34" s="848"/>
      <c r="C34" s="560" t="s">
        <v>226</v>
      </c>
      <c r="D34" s="451">
        <v>4</v>
      </c>
      <c r="E34" s="561" t="s">
        <v>731</v>
      </c>
      <c r="F34" s="562"/>
      <c r="G34" s="835" t="str">
        <f t="shared" si="0"/>
        <v/>
      </c>
      <c r="H34" s="421">
        <v>335</v>
      </c>
      <c r="I34" s="455">
        <v>190</v>
      </c>
      <c r="J34" s="455">
        <v>140</v>
      </c>
      <c r="K34" s="456">
        <v>5</v>
      </c>
    </row>
    <row r="35" spans="1:11" ht="18" customHeight="1">
      <c r="A35" s="162" t="s">
        <v>412</v>
      </c>
      <c r="B35" s="848"/>
      <c r="C35" s="1154" t="s">
        <v>227</v>
      </c>
      <c r="D35" s="1155"/>
      <c r="E35" s="1155"/>
      <c r="F35" s="1156"/>
      <c r="G35" s="835" t="str">
        <f t="shared" si="0"/>
        <v/>
      </c>
      <c r="H35" s="421">
        <v>225</v>
      </c>
      <c r="I35" s="455">
        <v>125</v>
      </c>
      <c r="J35" s="455">
        <v>100</v>
      </c>
      <c r="K35" s="456">
        <v>0</v>
      </c>
    </row>
    <row r="36" spans="1:11" ht="18" customHeight="1">
      <c r="A36" s="162" t="s">
        <v>412</v>
      </c>
      <c r="B36" s="848"/>
      <c r="C36" s="560" t="s">
        <v>228</v>
      </c>
      <c r="D36" s="451" t="s">
        <v>230</v>
      </c>
      <c r="E36" s="561" t="s">
        <v>731</v>
      </c>
      <c r="F36" s="562"/>
      <c r="G36" s="835" t="str">
        <f t="shared" si="0"/>
        <v/>
      </c>
      <c r="H36" s="421">
        <v>170</v>
      </c>
      <c r="I36" s="455">
        <v>150</v>
      </c>
      <c r="J36" s="455">
        <v>15</v>
      </c>
      <c r="K36" s="456">
        <v>5</v>
      </c>
    </row>
    <row r="37" spans="1:11" ht="18" customHeight="1">
      <c r="A37" s="162" t="s">
        <v>412</v>
      </c>
      <c r="B37" s="848"/>
      <c r="C37" s="560" t="s">
        <v>534</v>
      </c>
      <c r="D37" s="451" t="s">
        <v>232</v>
      </c>
      <c r="E37" s="561" t="s">
        <v>231</v>
      </c>
      <c r="F37" s="562"/>
      <c r="G37" s="835" t="str">
        <f t="shared" si="0"/>
        <v/>
      </c>
      <c r="H37" s="421">
        <v>295</v>
      </c>
      <c r="I37" s="455">
        <v>180</v>
      </c>
      <c r="J37" s="455">
        <v>110</v>
      </c>
      <c r="K37" s="456">
        <v>5</v>
      </c>
    </row>
    <row r="38" spans="1:11" ht="18" customHeight="1">
      <c r="A38" s="162" t="s">
        <v>412</v>
      </c>
      <c r="B38" s="848"/>
      <c r="C38" s="560" t="s">
        <v>534</v>
      </c>
      <c r="D38" s="451">
        <v>2</v>
      </c>
      <c r="E38" s="561" t="s">
        <v>731</v>
      </c>
      <c r="F38" s="562"/>
      <c r="G38" s="835" t="str">
        <f t="shared" si="0"/>
        <v/>
      </c>
      <c r="H38" s="421">
        <v>195</v>
      </c>
      <c r="I38" s="455">
        <v>165</v>
      </c>
      <c r="J38" s="455">
        <v>30</v>
      </c>
      <c r="K38" s="456">
        <v>0</v>
      </c>
    </row>
    <row r="39" spans="1:11" ht="18" customHeight="1">
      <c r="A39" s="162" t="s">
        <v>412</v>
      </c>
      <c r="B39" s="848"/>
      <c r="C39" s="560" t="s">
        <v>534</v>
      </c>
      <c r="D39" s="451">
        <v>3</v>
      </c>
      <c r="E39" s="561" t="s">
        <v>731</v>
      </c>
      <c r="F39" s="562"/>
      <c r="G39" s="835" t="str">
        <f t="shared" si="0"/>
        <v/>
      </c>
      <c r="H39" s="421">
        <v>150</v>
      </c>
      <c r="I39" s="455">
        <v>50</v>
      </c>
      <c r="J39" s="455">
        <v>100</v>
      </c>
      <c r="K39" s="456">
        <v>0</v>
      </c>
    </row>
    <row r="40" spans="1:11" ht="18" customHeight="1">
      <c r="A40" s="165" t="s">
        <v>412</v>
      </c>
      <c r="B40" s="849"/>
      <c r="C40" s="454" t="s">
        <v>229</v>
      </c>
      <c r="D40" s="452"/>
      <c r="E40" s="159"/>
      <c r="F40" s="168"/>
      <c r="G40" s="837" t="str">
        <f t="shared" si="0"/>
        <v/>
      </c>
      <c r="H40" s="420">
        <v>1040</v>
      </c>
      <c r="I40" s="457">
        <v>490</v>
      </c>
      <c r="J40" s="457">
        <v>525</v>
      </c>
      <c r="K40" s="458">
        <v>25</v>
      </c>
    </row>
    <row r="41" spans="1:11" ht="18" customHeight="1">
      <c r="B41" s="919"/>
      <c r="C41" s="919"/>
      <c r="D41" s="919"/>
      <c r="E41" s="919"/>
      <c r="F41" s="919"/>
      <c r="G41" s="919"/>
      <c r="H41" s="919"/>
      <c r="I41" s="919"/>
      <c r="J41" s="919"/>
      <c r="K41" s="921" t="s">
        <v>1063</v>
      </c>
    </row>
    <row r="42" spans="1:11" ht="17.25" customHeight="1">
      <c r="A42" s="920"/>
      <c r="B42" s="920"/>
      <c r="C42" s="920"/>
      <c r="D42" s="920"/>
      <c r="E42" s="920"/>
      <c r="F42" s="920"/>
      <c r="G42" s="920"/>
      <c r="H42" s="920"/>
      <c r="I42" s="920"/>
      <c r="J42" s="920"/>
      <c r="K42" s="920"/>
    </row>
    <row r="43" spans="1:11" ht="18" customHeight="1">
      <c r="A43" s="1151" t="s">
        <v>1057</v>
      </c>
      <c r="B43" s="1151"/>
      <c r="C43" s="1151"/>
      <c r="D43" s="1151"/>
      <c r="E43" s="1151"/>
      <c r="F43" s="1151"/>
      <c r="G43" s="1151"/>
      <c r="H43" s="1151"/>
      <c r="I43" s="1151"/>
      <c r="J43" s="1151"/>
      <c r="K43" s="1151"/>
    </row>
    <row r="44" spans="1:11" ht="18" customHeight="1">
      <c r="A44" s="1151"/>
      <c r="B44" s="1151"/>
      <c r="C44" s="1151"/>
      <c r="D44" s="1151"/>
      <c r="E44" s="1151"/>
      <c r="F44" s="1151"/>
      <c r="G44" s="1151"/>
      <c r="H44" s="1151"/>
      <c r="I44" s="1151"/>
      <c r="J44" s="1151"/>
      <c r="K44" s="1151"/>
    </row>
    <row r="46" spans="1:11" ht="18" customHeight="1">
      <c r="C46" s="1142" t="s">
        <v>142</v>
      </c>
      <c r="D46" s="1143"/>
      <c r="E46" s="1143"/>
      <c r="F46" s="1144"/>
      <c r="G46" s="182" t="s">
        <v>308</v>
      </c>
      <c r="H46" s="146" t="s">
        <v>300</v>
      </c>
      <c r="I46" s="136" t="s">
        <v>301</v>
      </c>
      <c r="J46" s="137" t="s">
        <v>582</v>
      </c>
      <c r="K46" s="138" t="s">
        <v>729</v>
      </c>
    </row>
    <row r="47" spans="1:11" ht="18" customHeight="1">
      <c r="C47" s="1145"/>
      <c r="D47" s="1146"/>
      <c r="E47" s="1146"/>
      <c r="F47" s="1147"/>
      <c r="G47" s="151"/>
      <c r="H47" s="147" t="s">
        <v>728</v>
      </c>
      <c r="I47" s="139" t="s">
        <v>728</v>
      </c>
      <c r="J47" s="139" t="s">
        <v>728</v>
      </c>
      <c r="K47" s="140" t="s">
        <v>728</v>
      </c>
    </row>
    <row r="48" spans="1:11" ht="18" customHeight="1">
      <c r="C48" s="1148"/>
      <c r="D48" s="1149"/>
      <c r="E48" s="1149"/>
      <c r="F48" s="1150"/>
      <c r="G48" s="229">
        <f>SUM(G3:G40)</f>
        <v>0</v>
      </c>
      <c r="H48" s="143">
        <v>10565</v>
      </c>
      <c r="I48" s="144">
        <v>5490</v>
      </c>
      <c r="J48" s="144">
        <v>4700</v>
      </c>
      <c r="K48" s="145">
        <v>375</v>
      </c>
    </row>
  </sheetData>
  <sheetProtection selectLockedCells="1"/>
  <mergeCells count="3">
    <mergeCell ref="C35:F35"/>
    <mergeCell ref="C46:F48"/>
    <mergeCell ref="A43:K44"/>
  </mergeCells>
  <phoneticPr fontId="6"/>
  <printOptions horizontalCentered="1"/>
  <pageMargins left="0.39370078740157483" right="0" top="0.78740157480314965" bottom="0.39370078740157483" header="0.51181102362204722" footer="0.51181102362204722"/>
  <pageSetup paperSize="9" scale="125" orientation="portrait" r:id="rId1"/>
  <headerFooter alignWithMargins="0">
    <oddHeader>&amp;L&amp;"HG丸ｺﾞｼｯｸM-PRO,標準"&amp;F&amp;A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7"/>
  <dimension ref="A1:K67"/>
  <sheetViews>
    <sheetView workbookViewId="0">
      <selection activeCell="B59" sqref="B59"/>
    </sheetView>
  </sheetViews>
  <sheetFormatPr defaultColWidth="2.5" defaultRowHeight="18" customHeight="1"/>
  <cols>
    <col min="1" max="1" width="5.625" style="238" customWidth="1"/>
    <col min="2" max="2" width="3.875" style="337" customWidth="1"/>
    <col min="3" max="3" width="10.375" style="183" customWidth="1"/>
    <col min="4" max="4" width="3.875" style="337" customWidth="1"/>
    <col min="5" max="5" width="5.125" style="183" customWidth="1"/>
    <col min="6" max="6" width="3.875" style="337" customWidth="1"/>
    <col min="7" max="7" width="10.625" style="331" customWidth="1"/>
    <col min="8" max="10" width="8" style="331" customWidth="1"/>
    <col min="11" max="11" width="7.5" style="342" customWidth="1"/>
    <col min="12" max="16384" width="2.5" style="331"/>
  </cols>
  <sheetData>
    <row r="1" spans="1:11" ht="18" customHeight="1">
      <c r="A1" s="328"/>
      <c r="B1" s="329"/>
      <c r="C1" s="154" t="s">
        <v>443</v>
      </c>
      <c r="D1" s="329"/>
      <c r="E1" s="154"/>
      <c r="F1" s="330"/>
      <c r="G1" s="181" t="s">
        <v>308</v>
      </c>
      <c r="H1" s="146" t="s">
        <v>300</v>
      </c>
      <c r="I1" s="136" t="s">
        <v>301</v>
      </c>
      <c r="J1" s="137" t="s">
        <v>582</v>
      </c>
      <c r="K1" s="138" t="s">
        <v>729</v>
      </c>
    </row>
    <row r="2" spans="1:11" s="337" customFormat="1" ht="18" customHeight="1">
      <c r="A2" s="332"/>
      <c r="B2" s="333"/>
      <c r="C2" s="334"/>
      <c r="D2" s="333"/>
      <c r="E2" s="335"/>
      <c r="F2" s="336"/>
      <c r="G2" s="151" t="str">
        <f>IF(G51=0,"",G51)</f>
        <v/>
      </c>
      <c r="H2" s="147" t="s">
        <v>728</v>
      </c>
      <c r="I2" s="139" t="s">
        <v>728</v>
      </c>
      <c r="J2" s="139" t="s">
        <v>728</v>
      </c>
      <c r="K2" s="140" t="s">
        <v>728</v>
      </c>
    </row>
    <row r="3" spans="1:11" ht="18" customHeight="1">
      <c r="A3" s="462" t="s">
        <v>736</v>
      </c>
      <c r="B3" s="846"/>
      <c r="C3" s="453" t="s">
        <v>418</v>
      </c>
      <c r="D3" s="450">
        <v>1</v>
      </c>
      <c r="E3" s="450" t="s">
        <v>731</v>
      </c>
      <c r="F3" s="138"/>
      <c r="G3" s="834" t="str">
        <f t="shared" ref="G3:G46" si="0">IF(B3=1,H3,IF(B3=2,I3,IF(B3=3,J3,IF(B3=4,K3,IF(B3=5,I3+J3,+"")))))</f>
        <v/>
      </c>
      <c r="H3" s="516">
        <v>245</v>
      </c>
      <c r="I3" s="517">
        <v>220</v>
      </c>
      <c r="J3" s="517">
        <v>20</v>
      </c>
      <c r="K3" s="518">
        <v>5</v>
      </c>
    </row>
    <row r="4" spans="1:11" ht="18" customHeight="1">
      <c r="A4" s="463" t="s">
        <v>736</v>
      </c>
      <c r="B4" s="817"/>
      <c r="C4" s="560" t="s">
        <v>418</v>
      </c>
      <c r="D4" s="451">
        <v>2</v>
      </c>
      <c r="E4" s="451" t="s">
        <v>731</v>
      </c>
      <c r="F4" s="141"/>
      <c r="G4" s="835" t="str">
        <f t="shared" si="0"/>
        <v/>
      </c>
      <c r="H4" s="421">
        <v>215</v>
      </c>
      <c r="I4" s="455">
        <v>185</v>
      </c>
      <c r="J4" s="455">
        <v>30</v>
      </c>
      <c r="K4" s="456">
        <v>0</v>
      </c>
    </row>
    <row r="5" spans="1:11" ht="18" customHeight="1">
      <c r="A5" s="463" t="s">
        <v>736</v>
      </c>
      <c r="B5" s="817"/>
      <c r="C5" s="560" t="s">
        <v>639</v>
      </c>
      <c r="D5" s="451">
        <v>1</v>
      </c>
      <c r="E5" s="451" t="s">
        <v>731</v>
      </c>
      <c r="F5" s="141"/>
      <c r="G5" s="835" t="str">
        <f t="shared" si="0"/>
        <v/>
      </c>
      <c r="H5" s="421">
        <v>665</v>
      </c>
      <c r="I5" s="455">
        <v>450</v>
      </c>
      <c r="J5" s="455">
        <v>210</v>
      </c>
      <c r="K5" s="456">
        <v>5</v>
      </c>
    </row>
    <row r="6" spans="1:11" ht="18" customHeight="1">
      <c r="A6" s="463" t="s">
        <v>736</v>
      </c>
      <c r="B6" s="817"/>
      <c r="C6" s="560" t="s">
        <v>639</v>
      </c>
      <c r="D6" s="451">
        <v>2</v>
      </c>
      <c r="E6" s="451" t="s">
        <v>731</v>
      </c>
      <c r="F6" s="141"/>
      <c r="G6" s="835" t="str">
        <f t="shared" si="0"/>
        <v/>
      </c>
      <c r="H6" s="421">
        <v>480</v>
      </c>
      <c r="I6" s="455">
        <v>200</v>
      </c>
      <c r="J6" s="455">
        <v>270</v>
      </c>
      <c r="K6" s="456">
        <v>10</v>
      </c>
    </row>
    <row r="7" spans="1:11" ht="18" customHeight="1">
      <c r="A7" s="463" t="s">
        <v>736</v>
      </c>
      <c r="B7" s="817"/>
      <c r="C7" s="560" t="s">
        <v>639</v>
      </c>
      <c r="D7" s="561" t="s">
        <v>737</v>
      </c>
      <c r="E7" s="451"/>
      <c r="F7" s="141"/>
      <c r="G7" s="835" t="str">
        <f t="shared" si="0"/>
        <v/>
      </c>
      <c r="H7" s="421">
        <v>155</v>
      </c>
      <c r="I7" s="455">
        <v>155</v>
      </c>
      <c r="J7" s="455">
        <v>0</v>
      </c>
      <c r="K7" s="456">
        <v>0</v>
      </c>
    </row>
    <row r="8" spans="1:11" ht="18" customHeight="1">
      <c r="A8" s="463" t="s">
        <v>736</v>
      </c>
      <c r="B8" s="817"/>
      <c r="C8" s="560" t="s">
        <v>215</v>
      </c>
      <c r="D8" s="451"/>
      <c r="E8" s="451"/>
      <c r="F8" s="141"/>
      <c r="G8" s="835" t="str">
        <f t="shared" si="0"/>
        <v/>
      </c>
      <c r="H8" s="421">
        <v>400</v>
      </c>
      <c r="I8" s="455">
        <v>360</v>
      </c>
      <c r="J8" s="455">
        <v>40</v>
      </c>
      <c r="K8" s="456">
        <v>0</v>
      </c>
    </row>
    <row r="9" spans="1:11" ht="18" customHeight="1">
      <c r="A9" s="463" t="s">
        <v>736</v>
      </c>
      <c r="B9" s="817"/>
      <c r="C9" s="560" t="s">
        <v>846</v>
      </c>
      <c r="D9" s="451">
        <v>1</v>
      </c>
      <c r="E9" s="451" t="s">
        <v>847</v>
      </c>
      <c r="F9" s="141"/>
      <c r="G9" s="835" t="str">
        <f t="shared" si="0"/>
        <v/>
      </c>
      <c r="H9" s="421">
        <v>305</v>
      </c>
      <c r="I9" s="455">
        <v>220</v>
      </c>
      <c r="J9" s="455">
        <v>80</v>
      </c>
      <c r="K9" s="456">
        <v>5</v>
      </c>
    </row>
    <row r="10" spans="1:11" ht="18" customHeight="1">
      <c r="A10" s="463" t="s">
        <v>736</v>
      </c>
      <c r="B10" s="817"/>
      <c r="C10" s="560" t="s">
        <v>848</v>
      </c>
      <c r="D10" s="451">
        <v>2</v>
      </c>
      <c r="E10" s="451" t="s">
        <v>849</v>
      </c>
      <c r="F10" s="141"/>
      <c r="G10" s="835" t="str">
        <f t="shared" si="0"/>
        <v/>
      </c>
      <c r="H10" s="421">
        <v>435</v>
      </c>
      <c r="I10" s="455">
        <v>420</v>
      </c>
      <c r="J10" s="455">
        <v>10</v>
      </c>
      <c r="K10" s="456">
        <v>5</v>
      </c>
    </row>
    <row r="11" spans="1:11" ht="18" customHeight="1">
      <c r="A11" s="463" t="s">
        <v>736</v>
      </c>
      <c r="B11" s="817"/>
      <c r="C11" s="560" t="s">
        <v>739</v>
      </c>
      <c r="D11" s="451">
        <v>1</v>
      </c>
      <c r="E11" s="451" t="s">
        <v>731</v>
      </c>
      <c r="F11" s="141"/>
      <c r="G11" s="835" t="str">
        <f t="shared" si="0"/>
        <v/>
      </c>
      <c r="H11" s="421">
        <v>415</v>
      </c>
      <c r="I11" s="455">
        <v>330</v>
      </c>
      <c r="J11" s="455">
        <v>80</v>
      </c>
      <c r="K11" s="456">
        <v>5</v>
      </c>
    </row>
    <row r="12" spans="1:11" ht="18" customHeight="1">
      <c r="A12" s="463" t="s">
        <v>736</v>
      </c>
      <c r="B12" s="817"/>
      <c r="C12" s="560" t="s">
        <v>739</v>
      </c>
      <c r="D12" s="451">
        <v>2</v>
      </c>
      <c r="E12" s="451" t="s">
        <v>731</v>
      </c>
      <c r="F12" s="141"/>
      <c r="G12" s="835" t="str">
        <f t="shared" si="0"/>
        <v/>
      </c>
      <c r="H12" s="421">
        <v>555</v>
      </c>
      <c r="I12" s="455">
        <v>440</v>
      </c>
      <c r="J12" s="455">
        <v>100</v>
      </c>
      <c r="K12" s="456">
        <v>15</v>
      </c>
    </row>
    <row r="13" spans="1:11" ht="18" customHeight="1">
      <c r="A13" s="463" t="s">
        <v>736</v>
      </c>
      <c r="B13" s="817"/>
      <c r="C13" s="560" t="s">
        <v>739</v>
      </c>
      <c r="D13" s="451">
        <v>3</v>
      </c>
      <c r="E13" s="451" t="s">
        <v>731</v>
      </c>
      <c r="F13" s="141"/>
      <c r="G13" s="835" t="str">
        <f t="shared" si="0"/>
        <v/>
      </c>
      <c r="H13" s="421">
        <v>250</v>
      </c>
      <c r="I13" s="455">
        <v>200</v>
      </c>
      <c r="J13" s="455">
        <v>50</v>
      </c>
      <c r="K13" s="456">
        <v>0</v>
      </c>
    </row>
    <row r="14" spans="1:11" ht="18" customHeight="1">
      <c r="A14" s="160" t="s">
        <v>736</v>
      </c>
      <c r="B14" s="819"/>
      <c r="C14" s="166" t="s">
        <v>458</v>
      </c>
      <c r="D14" s="253" t="s">
        <v>11</v>
      </c>
      <c r="E14" s="164"/>
      <c r="F14" s="152"/>
      <c r="G14" s="840" t="str">
        <f t="shared" si="0"/>
        <v/>
      </c>
      <c r="H14" s="420">
        <v>205</v>
      </c>
      <c r="I14" s="457">
        <v>60</v>
      </c>
      <c r="J14" s="457">
        <v>140</v>
      </c>
      <c r="K14" s="458">
        <v>5</v>
      </c>
    </row>
    <row r="15" spans="1:11" ht="18" customHeight="1">
      <c r="A15" s="462" t="s">
        <v>741</v>
      </c>
      <c r="B15" s="846"/>
      <c r="C15" s="453" t="s">
        <v>745</v>
      </c>
      <c r="D15" s="450">
        <v>1</v>
      </c>
      <c r="E15" s="450" t="s">
        <v>731</v>
      </c>
      <c r="F15" s="138"/>
      <c r="G15" s="834" t="str">
        <f t="shared" si="0"/>
        <v/>
      </c>
      <c r="H15" s="516">
        <v>335</v>
      </c>
      <c r="I15" s="517">
        <v>250</v>
      </c>
      <c r="J15" s="517">
        <v>80</v>
      </c>
      <c r="K15" s="518">
        <v>5</v>
      </c>
    </row>
    <row r="16" spans="1:11" ht="18" customHeight="1">
      <c r="A16" s="463" t="s">
        <v>741</v>
      </c>
      <c r="B16" s="817"/>
      <c r="C16" s="560" t="s">
        <v>745</v>
      </c>
      <c r="D16" s="451">
        <v>2</v>
      </c>
      <c r="E16" s="451" t="s">
        <v>731</v>
      </c>
      <c r="F16" s="141"/>
      <c r="G16" s="835" t="str">
        <f t="shared" si="0"/>
        <v/>
      </c>
      <c r="H16" s="421">
        <v>315</v>
      </c>
      <c r="I16" s="455">
        <v>260</v>
      </c>
      <c r="J16" s="455">
        <v>50</v>
      </c>
      <c r="K16" s="456">
        <v>5</v>
      </c>
    </row>
    <row r="17" spans="1:11" ht="18" customHeight="1">
      <c r="A17" s="463" t="s">
        <v>741</v>
      </c>
      <c r="B17" s="817"/>
      <c r="C17" s="560" t="s">
        <v>745</v>
      </c>
      <c r="D17" s="451">
        <v>3</v>
      </c>
      <c r="E17" s="451" t="s">
        <v>731</v>
      </c>
      <c r="F17" s="141"/>
      <c r="G17" s="835" t="str">
        <f t="shared" si="0"/>
        <v/>
      </c>
      <c r="H17" s="421">
        <v>400</v>
      </c>
      <c r="I17" s="455">
        <v>380</v>
      </c>
      <c r="J17" s="455">
        <v>10</v>
      </c>
      <c r="K17" s="456">
        <v>10</v>
      </c>
    </row>
    <row r="18" spans="1:11" ht="18" customHeight="1">
      <c r="A18" s="463" t="s">
        <v>741</v>
      </c>
      <c r="B18" s="817"/>
      <c r="C18" s="560" t="s">
        <v>746</v>
      </c>
      <c r="D18" s="451">
        <v>1</v>
      </c>
      <c r="E18" s="451" t="s">
        <v>731</v>
      </c>
      <c r="F18" s="141"/>
      <c r="G18" s="835" t="str">
        <f t="shared" si="0"/>
        <v/>
      </c>
      <c r="H18" s="421">
        <v>385</v>
      </c>
      <c r="I18" s="455">
        <v>375</v>
      </c>
      <c r="J18" s="455">
        <v>10</v>
      </c>
      <c r="K18" s="456">
        <v>0</v>
      </c>
    </row>
    <row r="19" spans="1:11" ht="18" customHeight="1">
      <c r="A19" s="463" t="s">
        <v>741</v>
      </c>
      <c r="B19" s="817"/>
      <c r="C19" s="560" t="s">
        <v>746</v>
      </c>
      <c r="D19" s="451">
        <v>2</v>
      </c>
      <c r="E19" s="451" t="s">
        <v>731</v>
      </c>
      <c r="F19" s="141"/>
      <c r="G19" s="835" t="str">
        <f t="shared" si="0"/>
        <v/>
      </c>
      <c r="H19" s="421">
        <v>290</v>
      </c>
      <c r="I19" s="455">
        <v>275</v>
      </c>
      <c r="J19" s="455">
        <v>10</v>
      </c>
      <c r="K19" s="456">
        <v>5</v>
      </c>
    </row>
    <row r="20" spans="1:11" ht="18" customHeight="1">
      <c r="A20" s="463" t="s">
        <v>741</v>
      </c>
      <c r="B20" s="817"/>
      <c r="C20" s="560" t="s">
        <v>746</v>
      </c>
      <c r="D20" s="451">
        <v>3</v>
      </c>
      <c r="E20" s="451" t="s">
        <v>731</v>
      </c>
      <c r="F20" s="141"/>
      <c r="G20" s="835" t="str">
        <f t="shared" si="0"/>
        <v/>
      </c>
      <c r="H20" s="421">
        <v>385</v>
      </c>
      <c r="I20" s="455">
        <v>385</v>
      </c>
      <c r="J20" s="455">
        <v>0</v>
      </c>
      <c r="K20" s="456">
        <v>0</v>
      </c>
    </row>
    <row r="21" spans="1:11" ht="18" customHeight="1">
      <c r="A21" s="463" t="s">
        <v>741</v>
      </c>
      <c r="B21" s="817"/>
      <c r="C21" s="560" t="s">
        <v>746</v>
      </c>
      <c r="D21" s="451">
        <v>4</v>
      </c>
      <c r="E21" s="451" t="s">
        <v>731</v>
      </c>
      <c r="F21" s="141"/>
      <c r="G21" s="835" t="str">
        <f t="shared" si="0"/>
        <v/>
      </c>
      <c r="H21" s="421">
        <v>150</v>
      </c>
      <c r="I21" s="455">
        <v>60</v>
      </c>
      <c r="J21" s="455">
        <v>90</v>
      </c>
      <c r="K21" s="456">
        <v>0</v>
      </c>
    </row>
    <row r="22" spans="1:11" ht="18" customHeight="1">
      <c r="A22" s="463" t="s">
        <v>741</v>
      </c>
      <c r="B22" s="817"/>
      <c r="C22" s="560" t="s">
        <v>746</v>
      </c>
      <c r="D22" s="451">
        <v>5</v>
      </c>
      <c r="E22" s="451" t="s">
        <v>731</v>
      </c>
      <c r="F22" s="141"/>
      <c r="G22" s="835" t="str">
        <f t="shared" si="0"/>
        <v/>
      </c>
      <c r="H22" s="421">
        <v>560</v>
      </c>
      <c r="I22" s="455">
        <v>555</v>
      </c>
      <c r="J22" s="455">
        <v>0</v>
      </c>
      <c r="K22" s="456">
        <v>5</v>
      </c>
    </row>
    <row r="23" spans="1:11" ht="18" customHeight="1">
      <c r="A23" s="463" t="s">
        <v>741</v>
      </c>
      <c r="B23" s="817"/>
      <c r="C23" s="560" t="s">
        <v>746</v>
      </c>
      <c r="D23" s="451">
        <v>6</v>
      </c>
      <c r="E23" s="451" t="s">
        <v>731</v>
      </c>
      <c r="F23" s="141"/>
      <c r="G23" s="835" t="str">
        <f t="shared" si="0"/>
        <v/>
      </c>
      <c r="H23" s="421">
        <v>335</v>
      </c>
      <c r="I23" s="455">
        <v>335</v>
      </c>
      <c r="J23" s="455">
        <v>0</v>
      </c>
      <c r="K23" s="456">
        <v>0</v>
      </c>
    </row>
    <row r="24" spans="1:11" ht="18" customHeight="1">
      <c r="A24" s="463" t="s">
        <v>741</v>
      </c>
      <c r="B24" s="817"/>
      <c r="C24" s="560" t="s">
        <v>746</v>
      </c>
      <c r="D24" s="451">
        <v>7</v>
      </c>
      <c r="E24" s="451" t="s">
        <v>731</v>
      </c>
      <c r="F24" s="141"/>
      <c r="G24" s="835" t="str">
        <f t="shared" si="0"/>
        <v/>
      </c>
      <c r="H24" s="421">
        <v>285</v>
      </c>
      <c r="I24" s="455">
        <v>285</v>
      </c>
      <c r="J24" s="455">
        <v>0</v>
      </c>
      <c r="K24" s="456">
        <v>0</v>
      </c>
    </row>
    <row r="25" spans="1:11" ht="18" customHeight="1">
      <c r="A25" s="463" t="s">
        <v>741</v>
      </c>
      <c r="B25" s="817"/>
      <c r="C25" s="560" t="s">
        <v>744</v>
      </c>
      <c r="D25" s="451">
        <v>1</v>
      </c>
      <c r="E25" s="451" t="s">
        <v>731</v>
      </c>
      <c r="F25" s="141"/>
      <c r="G25" s="835" t="str">
        <f t="shared" si="0"/>
        <v/>
      </c>
      <c r="H25" s="421">
        <v>210</v>
      </c>
      <c r="I25" s="455">
        <v>210</v>
      </c>
      <c r="J25" s="455">
        <v>0</v>
      </c>
      <c r="K25" s="456">
        <v>0</v>
      </c>
    </row>
    <row r="26" spans="1:11" ht="18" customHeight="1">
      <c r="A26" s="463" t="s">
        <v>741</v>
      </c>
      <c r="B26" s="817"/>
      <c r="C26" s="560" t="s">
        <v>744</v>
      </c>
      <c r="D26" s="451">
        <v>2</v>
      </c>
      <c r="E26" s="451" t="s">
        <v>731</v>
      </c>
      <c r="F26" s="141"/>
      <c r="G26" s="835" t="str">
        <f t="shared" si="0"/>
        <v/>
      </c>
      <c r="H26" s="421">
        <v>125</v>
      </c>
      <c r="I26" s="455">
        <v>115</v>
      </c>
      <c r="J26" s="455">
        <v>10</v>
      </c>
      <c r="K26" s="456">
        <v>0</v>
      </c>
    </row>
    <row r="27" spans="1:11" ht="18" customHeight="1">
      <c r="A27" s="463" t="s">
        <v>741</v>
      </c>
      <c r="B27" s="817"/>
      <c r="C27" s="560" t="s">
        <v>744</v>
      </c>
      <c r="D27" s="451">
        <v>3</v>
      </c>
      <c r="E27" s="451" t="s">
        <v>731</v>
      </c>
      <c r="F27" s="141"/>
      <c r="G27" s="835" t="str">
        <f t="shared" si="0"/>
        <v/>
      </c>
      <c r="H27" s="421">
        <v>395</v>
      </c>
      <c r="I27" s="455">
        <v>360</v>
      </c>
      <c r="J27" s="455">
        <v>30</v>
      </c>
      <c r="K27" s="456">
        <v>5</v>
      </c>
    </row>
    <row r="28" spans="1:11" ht="18" customHeight="1">
      <c r="A28" s="463" t="s">
        <v>741</v>
      </c>
      <c r="B28" s="817"/>
      <c r="C28" s="560" t="s">
        <v>744</v>
      </c>
      <c r="D28" s="451">
        <v>4</v>
      </c>
      <c r="E28" s="451" t="s">
        <v>731</v>
      </c>
      <c r="F28" s="141"/>
      <c r="G28" s="835" t="str">
        <f t="shared" si="0"/>
        <v/>
      </c>
      <c r="H28" s="421">
        <v>630</v>
      </c>
      <c r="I28" s="455">
        <v>220</v>
      </c>
      <c r="J28" s="455">
        <v>400</v>
      </c>
      <c r="K28" s="456">
        <v>10</v>
      </c>
    </row>
    <row r="29" spans="1:11" ht="18" customHeight="1">
      <c r="A29" s="463" t="s">
        <v>741</v>
      </c>
      <c r="B29" s="817"/>
      <c r="C29" s="560" t="s">
        <v>744</v>
      </c>
      <c r="D29" s="451">
        <v>5</v>
      </c>
      <c r="E29" s="451" t="s">
        <v>731</v>
      </c>
      <c r="F29" s="141"/>
      <c r="G29" s="835" t="str">
        <f t="shared" si="0"/>
        <v/>
      </c>
      <c r="H29" s="421">
        <v>385</v>
      </c>
      <c r="I29" s="455">
        <v>385</v>
      </c>
      <c r="J29" s="455">
        <v>0</v>
      </c>
      <c r="K29" s="456">
        <v>0</v>
      </c>
    </row>
    <row r="30" spans="1:11" ht="18" customHeight="1">
      <c r="A30" s="463" t="s">
        <v>741</v>
      </c>
      <c r="B30" s="817"/>
      <c r="C30" s="560" t="s">
        <v>744</v>
      </c>
      <c r="D30" s="451">
        <v>6</v>
      </c>
      <c r="E30" s="451" t="s">
        <v>731</v>
      </c>
      <c r="F30" s="141"/>
      <c r="G30" s="835" t="str">
        <f t="shared" si="0"/>
        <v/>
      </c>
      <c r="H30" s="421">
        <v>435</v>
      </c>
      <c r="I30" s="455">
        <v>435</v>
      </c>
      <c r="J30" s="455">
        <v>0</v>
      </c>
      <c r="K30" s="456">
        <v>0</v>
      </c>
    </row>
    <row r="31" spans="1:11" ht="18" customHeight="1">
      <c r="A31" s="463" t="s">
        <v>741</v>
      </c>
      <c r="B31" s="817"/>
      <c r="C31" s="560" t="s">
        <v>744</v>
      </c>
      <c r="D31" s="451">
        <v>7</v>
      </c>
      <c r="E31" s="451" t="s">
        <v>731</v>
      </c>
      <c r="F31" s="141"/>
      <c r="G31" s="835" t="str">
        <f t="shared" si="0"/>
        <v/>
      </c>
      <c r="H31" s="421">
        <v>485</v>
      </c>
      <c r="I31" s="455">
        <v>485</v>
      </c>
      <c r="J31" s="455">
        <v>0</v>
      </c>
      <c r="K31" s="456">
        <v>0</v>
      </c>
    </row>
    <row r="32" spans="1:11" ht="18" customHeight="1">
      <c r="A32" s="464" t="s">
        <v>741</v>
      </c>
      <c r="B32" s="819"/>
      <c r="C32" s="454" t="s">
        <v>744</v>
      </c>
      <c r="D32" s="452">
        <v>8</v>
      </c>
      <c r="E32" s="452" t="s">
        <v>731</v>
      </c>
      <c r="F32" s="142"/>
      <c r="G32" s="837" t="str">
        <f t="shared" si="0"/>
        <v/>
      </c>
      <c r="H32" s="420">
        <v>165</v>
      </c>
      <c r="I32" s="457">
        <v>85</v>
      </c>
      <c r="J32" s="457">
        <v>80</v>
      </c>
      <c r="K32" s="458">
        <v>0</v>
      </c>
    </row>
    <row r="33" spans="1:11" ht="18" customHeight="1">
      <c r="A33" s="462" t="s">
        <v>850</v>
      </c>
      <c r="B33" s="818"/>
      <c r="C33" s="453" t="s">
        <v>740</v>
      </c>
      <c r="D33" s="450">
        <v>1</v>
      </c>
      <c r="E33" s="450" t="s">
        <v>731</v>
      </c>
      <c r="F33" s="138"/>
      <c r="G33" s="834" t="str">
        <f t="shared" si="0"/>
        <v/>
      </c>
      <c r="H33" s="516">
        <v>290</v>
      </c>
      <c r="I33" s="517">
        <v>170</v>
      </c>
      <c r="J33" s="517">
        <v>110</v>
      </c>
      <c r="K33" s="518">
        <v>10</v>
      </c>
    </row>
    <row r="34" spans="1:11" ht="18" customHeight="1">
      <c r="A34" s="463" t="s">
        <v>850</v>
      </c>
      <c r="B34" s="817"/>
      <c r="C34" s="560" t="s">
        <v>740</v>
      </c>
      <c r="D34" s="451">
        <v>2</v>
      </c>
      <c r="E34" s="451" t="s">
        <v>731</v>
      </c>
      <c r="F34" s="141"/>
      <c r="G34" s="835" t="str">
        <f t="shared" si="0"/>
        <v/>
      </c>
      <c r="H34" s="421">
        <v>530</v>
      </c>
      <c r="I34" s="455">
        <v>375</v>
      </c>
      <c r="J34" s="455">
        <v>140</v>
      </c>
      <c r="K34" s="456">
        <v>15</v>
      </c>
    </row>
    <row r="35" spans="1:11" ht="18" customHeight="1">
      <c r="A35" s="463" t="s">
        <v>850</v>
      </c>
      <c r="B35" s="817"/>
      <c r="C35" s="560" t="s">
        <v>740</v>
      </c>
      <c r="D35" s="451">
        <v>3</v>
      </c>
      <c r="E35" s="451" t="s">
        <v>731</v>
      </c>
      <c r="F35" s="141"/>
      <c r="G35" s="835" t="str">
        <f t="shared" si="0"/>
        <v/>
      </c>
      <c r="H35" s="421">
        <v>380</v>
      </c>
      <c r="I35" s="455">
        <v>380</v>
      </c>
      <c r="J35" s="455">
        <v>0</v>
      </c>
      <c r="K35" s="456">
        <v>0</v>
      </c>
    </row>
    <row r="36" spans="1:11" ht="18" customHeight="1">
      <c r="A36" s="463" t="s">
        <v>850</v>
      </c>
      <c r="B36" s="817"/>
      <c r="C36" s="560" t="s">
        <v>740</v>
      </c>
      <c r="D36" s="451">
        <v>4</v>
      </c>
      <c r="E36" s="451" t="s">
        <v>731</v>
      </c>
      <c r="F36" s="141"/>
      <c r="G36" s="835" t="str">
        <f t="shared" si="0"/>
        <v/>
      </c>
      <c r="H36" s="421">
        <v>355</v>
      </c>
      <c r="I36" s="455">
        <v>310</v>
      </c>
      <c r="J36" s="455">
        <v>40</v>
      </c>
      <c r="K36" s="456">
        <v>5</v>
      </c>
    </row>
    <row r="37" spans="1:11" ht="18" customHeight="1">
      <c r="A37" s="463" t="s">
        <v>850</v>
      </c>
      <c r="B37" s="817"/>
      <c r="C37" s="560" t="s">
        <v>738</v>
      </c>
      <c r="D37" s="451">
        <v>1</v>
      </c>
      <c r="E37" s="451" t="s">
        <v>731</v>
      </c>
      <c r="F37" s="141"/>
      <c r="G37" s="835" t="str">
        <f t="shared" si="0"/>
        <v/>
      </c>
      <c r="H37" s="421">
        <v>320</v>
      </c>
      <c r="I37" s="455">
        <v>275</v>
      </c>
      <c r="J37" s="455">
        <v>40</v>
      </c>
      <c r="K37" s="456">
        <v>5</v>
      </c>
    </row>
    <row r="38" spans="1:11" ht="18" customHeight="1">
      <c r="A38" s="463" t="s">
        <v>850</v>
      </c>
      <c r="B38" s="817"/>
      <c r="C38" s="560" t="s">
        <v>738</v>
      </c>
      <c r="D38" s="451">
        <v>2</v>
      </c>
      <c r="E38" s="451" t="s">
        <v>731</v>
      </c>
      <c r="F38" s="141"/>
      <c r="G38" s="835" t="str">
        <f t="shared" si="0"/>
        <v/>
      </c>
      <c r="H38" s="421">
        <v>170</v>
      </c>
      <c r="I38" s="455">
        <v>145</v>
      </c>
      <c r="J38" s="455">
        <v>20</v>
      </c>
      <c r="K38" s="456">
        <v>5</v>
      </c>
    </row>
    <row r="39" spans="1:11" ht="18" customHeight="1">
      <c r="A39" s="463" t="s">
        <v>850</v>
      </c>
      <c r="B39" s="817"/>
      <c r="C39" s="560" t="s">
        <v>738</v>
      </c>
      <c r="D39" s="451">
        <v>3</v>
      </c>
      <c r="E39" s="451" t="s">
        <v>731</v>
      </c>
      <c r="F39" s="141"/>
      <c r="G39" s="835" t="str">
        <f t="shared" si="0"/>
        <v/>
      </c>
      <c r="H39" s="421">
        <v>180</v>
      </c>
      <c r="I39" s="455">
        <v>160</v>
      </c>
      <c r="J39" s="455">
        <v>20</v>
      </c>
      <c r="K39" s="456">
        <v>0</v>
      </c>
    </row>
    <row r="40" spans="1:11" ht="18" customHeight="1">
      <c r="A40" s="463" t="s">
        <v>850</v>
      </c>
      <c r="B40" s="817"/>
      <c r="C40" s="560" t="s">
        <v>738</v>
      </c>
      <c r="D40" s="451">
        <v>4</v>
      </c>
      <c r="E40" s="451" t="s">
        <v>731</v>
      </c>
      <c r="F40" s="141"/>
      <c r="G40" s="835" t="str">
        <f t="shared" si="0"/>
        <v/>
      </c>
      <c r="H40" s="421">
        <v>280</v>
      </c>
      <c r="I40" s="455">
        <v>250</v>
      </c>
      <c r="J40" s="455">
        <v>30</v>
      </c>
      <c r="K40" s="456">
        <v>0</v>
      </c>
    </row>
    <row r="41" spans="1:11" ht="18" customHeight="1">
      <c r="A41" s="463" t="s">
        <v>850</v>
      </c>
      <c r="B41" s="817"/>
      <c r="C41" s="560" t="s">
        <v>742</v>
      </c>
      <c r="D41" s="451">
        <v>1</v>
      </c>
      <c r="E41" s="451" t="s">
        <v>731</v>
      </c>
      <c r="F41" s="141"/>
      <c r="G41" s="835" t="str">
        <f t="shared" si="0"/>
        <v/>
      </c>
      <c r="H41" s="421">
        <v>415</v>
      </c>
      <c r="I41" s="455">
        <v>365</v>
      </c>
      <c r="J41" s="455">
        <v>50</v>
      </c>
      <c r="K41" s="456">
        <v>0</v>
      </c>
    </row>
    <row r="42" spans="1:11" ht="18" customHeight="1">
      <c r="A42" s="463" t="s">
        <v>850</v>
      </c>
      <c r="B42" s="817"/>
      <c r="C42" s="560" t="s">
        <v>742</v>
      </c>
      <c r="D42" s="451">
        <v>2</v>
      </c>
      <c r="E42" s="451" t="s">
        <v>731</v>
      </c>
      <c r="F42" s="141"/>
      <c r="G42" s="835" t="str">
        <f t="shared" si="0"/>
        <v/>
      </c>
      <c r="H42" s="421">
        <v>430</v>
      </c>
      <c r="I42" s="455">
        <v>385</v>
      </c>
      <c r="J42" s="455">
        <v>40</v>
      </c>
      <c r="K42" s="456">
        <v>5</v>
      </c>
    </row>
    <row r="43" spans="1:11" ht="18" customHeight="1">
      <c r="A43" s="463" t="s">
        <v>850</v>
      </c>
      <c r="B43" s="817"/>
      <c r="C43" s="560" t="s">
        <v>742</v>
      </c>
      <c r="D43" s="451">
        <v>3</v>
      </c>
      <c r="E43" s="451" t="s">
        <v>731</v>
      </c>
      <c r="F43" s="141"/>
      <c r="G43" s="835" t="str">
        <f t="shared" si="0"/>
        <v/>
      </c>
      <c r="H43" s="421">
        <v>515</v>
      </c>
      <c r="I43" s="455">
        <v>505</v>
      </c>
      <c r="J43" s="455">
        <v>10</v>
      </c>
      <c r="K43" s="456">
        <v>0</v>
      </c>
    </row>
    <row r="44" spans="1:11" ht="18" customHeight="1">
      <c r="A44" s="463" t="s">
        <v>850</v>
      </c>
      <c r="B44" s="817"/>
      <c r="C44" s="560" t="s">
        <v>743</v>
      </c>
      <c r="D44" s="451">
        <v>1</v>
      </c>
      <c r="E44" s="451" t="s">
        <v>204</v>
      </c>
      <c r="F44" s="141"/>
      <c r="G44" s="835" t="str">
        <f t="shared" si="0"/>
        <v/>
      </c>
      <c r="H44" s="421">
        <v>415</v>
      </c>
      <c r="I44" s="455">
        <v>390</v>
      </c>
      <c r="J44" s="455">
        <v>20</v>
      </c>
      <c r="K44" s="456">
        <v>5</v>
      </c>
    </row>
    <row r="45" spans="1:11" ht="18" customHeight="1">
      <c r="A45" s="463" t="s">
        <v>850</v>
      </c>
      <c r="B45" s="817"/>
      <c r="C45" s="560" t="s">
        <v>743</v>
      </c>
      <c r="D45" s="451">
        <v>2</v>
      </c>
      <c r="E45" s="451" t="s">
        <v>204</v>
      </c>
      <c r="F45" s="141"/>
      <c r="G45" s="835" t="str">
        <f t="shared" si="0"/>
        <v/>
      </c>
      <c r="H45" s="421">
        <v>215</v>
      </c>
      <c r="I45" s="455">
        <v>215</v>
      </c>
      <c r="J45" s="455">
        <v>0</v>
      </c>
      <c r="K45" s="456">
        <v>0</v>
      </c>
    </row>
    <row r="46" spans="1:11" ht="18" customHeight="1">
      <c r="A46" s="464" t="s">
        <v>850</v>
      </c>
      <c r="B46" s="819"/>
      <c r="C46" s="454" t="s">
        <v>14</v>
      </c>
      <c r="D46" s="452">
        <v>1</v>
      </c>
      <c r="E46" s="452" t="s">
        <v>1034</v>
      </c>
      <c r="F46" s="142"/>
      <c r="G46" s="837" t="str">
        <f t="shared" si="0"/>
        <v/>
      </c>
      <c r="H46" s="420">
        <v>535</v>
      </c>
      <c r="I46" s="457">
        <v>495</v>
      </c>
      <c r="J46" s="457">
        <v>30</v>
      </c>
      <c r="K46" s="458">
        <v>10</v>
      </c>
    </row>
    <row r="47" spans="1:11" ht="18" customHeight="1">
      <c r="K47" s="241" t="s">
        <v>1062</v>
      </c>
    </row>
    <row r="48" spans="1:11" ht="18" customHeight="1">
      <c r="K48" s="331"/>
    </row>
    <row r="49" spans="1:11" ht="18" customHeight="1">
      <c r="C49" s="1142" t="s">
        <v>851</v>
      </c>
      <c r="D49" s="1143"/>
      <c r="E49" s="1143"/>
      <c r="F49" s="1144"/>
      <c r="G49" s="182" t="s">
        <v>308</v>
      </c>
      <c r="H49" s="146" t="s">
        <v>300</v>
      </c>
      <c r="I49" s="136" t="s">
        <v>301</v>
      </c>
      <c r="J49" s="137" t="s">
        <v>582</v>
      </c>
      <c r="K49" s="138" t="s">
        <v>729</v>
      </c>
    </row>
    <row r="50" spans="1:11" ht="18" customHeight="1">
      <c r="C50" s="1145"/>
      <c r="D50" s="1146"/>
      <c r="E50" s="1146"/>
      <c r="F50" s="1147"/>
      <c r="G50" s="151"/>
      <c r="H50" s="147" t="s">
        <v>728</v>
      </c>
      <c r="I50" s="139" t="s">
        <v>728</v>
      </c>
      <c r="J50" s="139" t="s">
        <v>728</v>
      </c>
      <c r="K50" s="140" t="s">
        <v>728</v>
      </c>
    </row>
    <row r="51" spans="1:11" ht="18" customHeight="1">
      <c r="C51" s="1148"/>
      <c r="D51" s="1149"/>
      <c r="E51" s="1149"/>
      <c r="F51" s="1150"/>
      <c r="G51" s="229">
        <f>SUM(G3:G46)</f>
        <v>0</v>
      </c>
      <c r="H51" s="143">
        <v>15625</v>
      </c>
      <c r="I51" s="144">
        <v>13115</v>
      </c>
      <c r="J51" s="144">
        <v>2350</v>
      </c>
      <c r="K51" s="145">
        <v>160</v>
      </c>
    </row>
    <row r="52" spans="1:11" ht="18" customHeight="1">
      <c r="H52" s="338"/>
      <c r="I52" s="338"/>
      <c r="J52" s="338"/>
      <c r="K52" s="339"/>
    </row>
    <row r="55" spans="1:11" ht="18" customHeight="1">
      <c r="A55" s="328"/>
      <c r="B55" s="329"/>
      <c r="C55" s="154" t="s">
        <v>443</v>
      </c>
      <c r="D55" s="329"/>
      <c r="E55" s="154"/>
      <c r="F55" s="330"/>
      <c r="G55" s="181" t="s">
        <v>308</v>
      </c>
      <c r="H55" s="146" t="s">
        <v>300</v>
      </c>
      <c r="I55" s="136" t="s">
        <v>301</v>
      </c>
      <c r="J55" s="137" t="s">
        <v>582</v>
      </c>
      <c r="K55" s="138" t="s">
        <v>729</v>
      </c>
    </row>
    <row r="56" spans="1:11" ht="18" customHeight="1">
      <c r="A56" s="332"/>
      <c r="B56" s="333"/>
      <c r="C56" s="334"/>
      <c r="D56" s="333"/>
      <c r="E56" s="335"/>
      <c r="F56" s="336"/>
      <c r="G56" s="151" t="str">
        <f>IF(G67=0,"",G67)</f>
        <v/>
      </c>
      <c r="H56" s="147" t="s">
        <v>728</v>
      </c>
      <c r="I56" s="139" t="s">
        <v>728</v>
      </c>
      <c r="J56" s="139" t="s">
        <v>728</v>
      </c>
      <c r="K56" s="140" t="s">
        <v>728</v>
      </c>
    </row>
    <row r="57" spans="1:11" ht="18" customHeight="1">
      <c r="A57" s="320" t="s">
        <v>736</v>
      </c>
      <c r="B57" s="846"/>
      <c r="C57" s="519" t="s">
        <v>852</v>
      </c>
      <c r="D57" s="520">
        <v>1</v>
      </c>
      <c r="E57" s="520" t="s">
        <v>731</v>
      </c>
      <c r="F57" s="521"/>
      <c r="G57" s="834" t="str">
        <f t="shared" ref="G57:G62" si="1">IF(B57=1,H57,IF(B57=2,I57,IF(B57=3,J57,IF(B57=4,K57,IF(B57=5,I57+J57,+"")))))</f>
        <v/>
      </c>
      <c r="H57" s="528">
        <v>455</v>
      </c>
      <c r="I57" s="529">
        <v>305</v>
      </c>
      <c r="J57" s="529">
        <v>140</v>
      </c>
      <c r="K57" s="530">
        <v>10</v>
      </c>
    </row>
    <row r="58" spans="1:11" ht="18" customHeight="1">
      <c r="A58" s="162" t="s">
        <v>736</v>
      </c>
      <c r="B58" s="817"/>
      <c r="C58" s="522" t="s">
        <v>852</v>
      </c>
      <c r="D58" s="523">
        <v>2</v>
      </c>
      <c r="E58" s="523" t="s">
        <v>731</v>
      </c>
      <c r="F58" s="524"/>
      <c r="G58" s="835" t="str">
        <f t="shared" si="1"/>
        <v/>
      </c>
      <c r="H58" s="343">
        <v>345</v>
      </c>
      <c r="I58" s="344">
        <v>260</v>
      </c>
      <c r="J58" s="344">
        <v>80</v>
      </c>
      <c r="K58" s="345">
        <v>5</v>
      </c>
    </row>
    <row r="59" spans="1:11" ht="18" customHeight="1">
      <c r="A59" s="162" t="s">
        <v>736</v>
      </c>
      <c r="B59" s="817"/>
      <c r="C59" s="522" t="s">
        <v>852</v>
      </c>
      <c r="D59" s="523">
        <v>3</v>
      </c>
      <c r="E59" s="523" t="s">
        <v>731</v>
      </c>
      <c r="F59" s="524"/>
      <c r="G59" s="835" t="str">
        <f t="shared" si="1"/>
        <v/>
      </c>
      <c r="H59" s="343">
        <v>380</v>
      </c>
      <c r="I59" s="344">
        <v>355</v>
      </c>
      <c r="J59" s="344">
        <v>20</v>
      </c>
      <c r="K59" s="345">
        <v>5</v>
      </c>
    </row>
    <row r="60" spans="1:11" ht="18" customHeight="1">
      <c r="A60" s="162" t="s">
        <v>736</v>
      </c>
      <c r="B60" s="817"/>
      <c r="C60" s="522" t="s">
        <v>853</v>
      </c>
      <c r="D60" s="523">
        <v>1</v>
      </c>
      <c r="E60" s="523" t="s">
        <v>731</v>
      </c>
      <c r="F60" s="524"/>
      <c r="G60" s="898" t="str">
        <f t="shared" si="1"/>
        <v/>
      </c>
      <c r="H60" s="340">
        <v>405</v>
      </c>
      <c r="I60" s="344">
        <v>270</v>
      </c>
      <c r="J60" s="344">
        <v>130</v>
      </c>
      <c r="K60" s="345">
        <v>5</v>
      </c>
    </row>
    <row r="61" spans="1:11" ht="18" customHeight="1">
      <c r="A61" s="162" t="s">
        <v>736</v>
      </c>
      <c r="B61" s="817"/>
      <c r="C61" s="522" t="s">
        <v>853</v>
      </c>
      <c r="D61" s="523">
        <v>2</v>
      </c>
      <c r="E61" s="523" t="s">
        <v>731</v>
      </c>
      <c r="F61" s="524"/>
      <c r="G61" s="898" t="str">
        <f t="shared" si="1"/>
        <v/>
      </c>
      <c r="H61" s="340">
        <v>500</v>
      </c>
      <c r="I61" s="344">
        <v>345</v>
      </c>
      <c r="J61" s="344">
        <v>150</v>
      </c>
      <c r="K61" s="345">
        <v>5</v>
      </c>
    </row>
    <row r="62" spans="1:11" ht="18" customHeight="1">
      <c r="A62" s="165" t="s">
        <v>736</v>
      </c>
      <c r="B62" s="819"/>
      <c r="C62" s="525" t="s">
        <v>853</v>
      </c>
      <c r="D62" s="526">
        <v>3</v>
      </c>
      <c r="E62" s="526" t="s">
        <v>731</v>
      </c>
      <c r="F62" s="527"/>
      <c r="G62" s="899" t="str">
        <f t="shared" si="1"/>
        <v/>
      </c>
      <c r="H62" s="341">
        <v>435</v>
      </c>
      <c r="I62" s="531">
        <v>360</v>
      </c>
      <c r="J62" s="531">
        <v>70</v>
      </c>
      <c r="K62" s="532">
        <v>5</v>
      </c>
    </row>
    <row r="63" spans="1:11" ht="18" customHeight="1">
      <c r="K63" s="241" t="s">
        <v>1062</v>
      </c>
    </row>
    <row r="65" spans="3:11" ht="18" customHeight="1">
      <c r="C65" s="1142" t="s">
        <v>854</v>
      </c>
      <c r="D65" s="1143"/>
      <c r="E65" s="1143"/>
      <c r="F65" s="1144"/>
      <c r="G65" s="182" t="s">
        <v>308</v>
      </c>
      <c r="H65" s="146" t="s">
        <v>300</v>
      </c>
      <c r="I65" s="136" t="s">
        <v>301</v>
      </c>
      <c r="J65" s="137" t="s">
        <v>582</v>
      </c>
      <c r="K65" s="138" t="s">
        <v>729</v>
      </c>
    </row>
    <row r="66" spans="3:11" ht="18" customHeight="1">
      <c r="C66" s="1145"/>
      <c r="D66" s="1146"/>
      <c r="E66" s="1146"/>
      <c r="F66" s="1147"/>
      <c r="G66" s="151"/>
      <c r="H66" s="147" t="s">
        <v>728</v>
      </c>
      <c r="I66" s="139" t="s">
        <v>728</v>
      </c>
      <c r="J66" s="139" t="s">
        <v>728</v>
      </c>
      <c r="K66" s="140" t="s">
        <v>728</v>
      </c>
    </row>
    <row r="67" spans="3:11" ht="18" customHeight="1">
      <c r="C67" s="1148"/>
      <c r="D67" s="1149"/>
      <c r="E67" s="1149"/>
      <c r="F67" s="1150"/>
      <c r="G67" s="229">
        <f>SUM(G57:G62)</f>
        <v>0</v>
      </c>
      <c r="H67" s="143">
        <v>2520</v>
      </c>
      <c r="I67" s="144">
        <v>1895</v>
      </c>
      <c r="J67" s="144">
        <v>590</v>
      </c>
      <c r="K67" s="145">
        <v>35</v>
      </c>
    </row>
  </sheetData>
  <sheetProtection selectLockedCells="1"/>
  <mergeCells count="2">
    <mergeCell ref="C49:F51"/>
    <mergeCell ref="C65:F67"/>
  </mergeCells>
  <phoneticPr fontId="6"/>
  <printOptions horizontalCentered="1"/>
  <pageMargins left="0.39370078740157483" right="0" top="0.78740157480314965" bottom="0.39370078740157483" header="0.51181102362204722" footer="0.51181102362204722"/>
  <pageSetup paperSize="9" scale="125" orientation="portrait" r:id="rId1"/>
  <headerFooter alignWithMargins="0">
    <oddHeader>&amp;L&amp;"HG丸ｺﾞｼｯｸM-PRO,標準"&amp;F&amp;A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8"/>
  <dimension ref="A1:M46"/>
  <sheetViews>
    <sheetView workbookViewId="0">
      <selection activeCell="B28" sqref="B28"/>
    </sheetView>
  </sheetViews>
  <sheetFormatPr defaultColWidth="2.5" defaultRowHeight="18" customHeight="1"/>
  <cols>
    <col min="1" max="1" width="5.625" style="21" customWidth="1"/>
    <col min="2" max="2" width="3.875" style="833" customWidth="1"/>
    <col min="3" max="3" width="10.375" style="84" customWidth="1"/>
    <col min="4" max="4" width="3.875" style="22" customWidth="1"/>
    <col min="5" max="5" width="5.125" style="84" customWidth="1"/>
    <col min="6" max="6" width="3.875" style="22" customWidth="1"/>
    <col min="7" max="7" width="10.625" style="838" customWidth="1"/>
    <col min="8" max="10" width="8" style="25" customWidth="1"/>
    <col min="11" max="11" width="7.5" style="87" customWidth="1"/>
    <col min="12" max="16384" width="2.5" style="25"/>
  </cols>
  <sheetData>
    <row r="1" spans="1:11" ht="18" customHeight="1">
      <c r="A1" s="94"/>
      <c r="B1" s="827"/>
      <c r="C1" s="154" t="s">
        <v>443</v>
      </c>
      <c r="D1" s="89"/>
      <c r="E1" s="80"/>
      <c r="F1" s="81"/>
      <c r="G1" s="181" t="s">
        <v>308</v>
      </c>
      <c r="H1" s="146" t="s">
        <v>300</v>
      </c>
      <c r="I1" s="136" t="s">
        <v>301</v>
      </c>
      <c r="J1" s="137" t="s">
        <v>582</v>
      </c>
      <c r="K1" s="138" t="s">
        <v>729</v>
      </c>
    </row>
    <row r="2" spans="1:11" s="22" customFormat="1" ht="18" customHeight="1">
      <c r="A2" s="242"/>
      <c r="B2" s="828"/>
      <c r="C2" s="23"/>
      <c r="D2" s="24"/>
      <c r="E2" s="82"/>
      <c r="F2" s="83"/>
      <c r="G2" s="151" t="str">
        <f>IF(G30=0,"",G30)</f>
        <v/>
      </c>
      <c r="H2" s="147" t="s">
        <v>728</v>
      </c>
      <c r="I2" s="139" t="s">
        <v>728</v>
      </c>
      <c r="J2" s="139" t="s">
        <v>728</v>
      </c>
      <c r="K2" s="140" t="s">
        <v>728</v>
      </c>
    </row>
    <row r="3" spans="1:11" ht="18" customHeight="1">
      <c r="A3" s="162" t="s">
        <v>632</v>
      </c>
      <c r="B3" s="846"/>
      <c r="C3" s="561" t="s">
        <v>498</v>
      </c>
      <c r="D3" s="451">
        <v>1</v>
      </c>
      <c r="E3" s="451" t="s">
        <v>731</v>
      </c>
      <c r="F3" s="141"/>
      <c r="G3" s="835" t="str">
        <f>IF(B3=1,H3,IF(B3=2,I3,IF(B3=3,J3,IF(B3=4,K3,IF(B3=5,I3+J3,+"")))))</f>
        <v/>
      </c>
      <c r="H3" s="470">
        <v>305</v>
      </c>
      <c r="I3" s="326">
        <v>65</v>
      </c>
      <c r="J3" s="326">
        <v>230</v>
      </c>
      <c r="K3" s="327">
        <v>10</v>
      </c>
    </row>
    <row r="4" spans="1:11" ht="18" customHeight="1">
      <c r="A4" s="162" t="s">
        <v>632</v>
      </c>
      <c r="B4" s="817"/>
      <c r="C4" s="561" t="s">
        <v>498</v>
      </c>
      <c r="D4" s="451">
        <v>2</v>
      </c>
      <c r="E4" s="451" t="s">
        <v>731</v>
      </c>
      <c r="F4" s="141"/>
      <c r="G4" s="835" t="str">
        <f t="shared" ref="G4:G25" si="0">IF(B4=1,H4,IF(B4=2,I4,IF(B4=3,J4,IF(B4=4,K4,IF(B4=5,I4+J4,+"")))))</f>
        <v/>
      </c>
      <c r="H4" s="421">
        <v>120</v>
      </c>
      <c r="I4" s="455">
        <v>65</v>
      </c>
      <c r="J4" s="455">
        <v>50</v>
      </c>
      <c r="K4" s="456">
        <v>5</v>
      </c>
    </row>
    <row r="5" spans="1:11" ht="18" customHeight="1">
      <c r="A5" s="162" t="s">
        <v>632</v>
      </c>
      <c r="B5" s="817"/>
      <c r="C5" s="561" t="s">
        <v>498</v>
      </c>
      <c r="D5" s="451">
        <v>3</v>
      </c>
      <c r="E5" s="451" t="s">
        <v>731</v>
      </c>
      <c r="F5" s="141"/>
      <c r="G5" s="835" t="str">
        <f t="shared" si="0"/>
        <v/>
      </c>
      <c r="H5" s="421">
        <v>285</v>
      </c>
      <c r="I5" s="455">
        <v>125</v>
      </c>
      <c r="J5" s="455">
        <v>150</v>
      </c>
      <c r="K5" s="456">
        <v>10</v>
      </c>
    </row>
    <row r="6" spans="1:11" ht="18" customHeight="1">
      <c r="A6" s="162" t="s">
        <v>632</v>
      </c>
      <c r="B6" s="817"/>
      <c r="C6" s="561" t="s">
        <v>575</v>
      </c>
      <c r="D6" s="451"/>
      <c r="E6" s="451"/>
      <c r="F6" s="141"/>
      <c r="G6" s="835" t="str">
        <f t="shared" si="0"/>
        <v/>
      </c>
      <c r="H6" s="421">
        <v>585</v>
      </c>
      <c r="I6" s="455">
        <v>495</v>
      </c>
      <c r="J6" s="455">
        <v>90</v>
      </c>
      <c r="K6" s="456">
        <v>0</v>
      </c>
    </row>
    <row r="7" spans="1:11" ht="18" customHeight="1">
      <c r="A7" s="162" t="s">
        <v>632</v>
      </c>
      <c r="B7" s="817"/>
      <c r="C7" s="561" t="s">
        <v>349</v>
      </c>
      <c r="D7" s="451">
        <v>1</v>
      </c>
      <c r="E7" s="451" t="s">
        <v>731</v>
      </c>
      <c r="F7" s="141"/>
      <c r="G7" s="835" t="str">
        <f t="shared" si="0"/>
        <v/>
      </c>
      <c r="H7" s="421">
        <v>275</v>
      </c>
      <c r="I7" s="455">
        <v>170</v>
      </c>
      <c r="J7" s="455">
        <v>100</v>
      </c>
      <c r="K7" s="456">
        <v>5</v>
      </c>
    </row>
    <row r="8" spans="1:11" ht="18" customHeight="1">
      <c r="A8" s="162" t="s">
        <v>632</v>
      </c>
      <c r="B8" s="817"/>
      <c r="C8" s="561" t="s">
        <v>349</v>
      </c>
      <c r="D8" s="451">
        <v>2</v>
      </c>
      <c r="E8" s="451" t="s">
        <v>731</v>
      </c>
      <c r="F8" s="141"/>
      <c r="G8" s="835" t="str">
        <f t="shared" si="0"/>
        <v/>
      </c>
      <c r="H8" s="421">
        <v>245</v>
      </c>
      <c r="I8" s="455">
        <v>240</v>
      </c>
      <c r="J8" s="455">
        <v>0</v>
      </c>
      <c r="K8" s="456">
        <v>5</v>
      </c>
    </row>
    <row r="9" spans="1:11" ht="18" customHeight="1">
      <c r="A9" s="162" t="s">
        <v>632</v>
      </c>
      <c r="B9" s="817"/>
      <c r="C9" s="561" t="s">
        <v>349</v>
      </c>
      <c r="D9" s="451">
        <v>3</v>
      </c>
      <c r="E9" s="451" t="s">
        <v>731</v>
      </c>
      <c r="F9" s="141"/>
      <c r="G9" s="835" t="str">
        <f t="shared" si="0"/>
        <v/>
      </c>
      <c r="H9" s="421">
        <v>235</v>
      </c>
      <c r="I9" s="455">
        <v>215</v>
      </c>
      <c r="J9" s="455">
        <v>20</v>
      </c>
      <c r="K9" s="456">
        <v>0</v>
      </c>
    </row>
    <row r="10" spans="1:11" ht="18" customHeight="1">
      <c r="A10" s="162" t="s">
        <v>632</v>
      </c>
      <c r="B10" s="817"/>
      <c r="C10" s="561" t="s">
        <v>349</v>
      </c>
      <c r="D10" s="451">
        <v>4</v>
      </c>
      <c r="E10" s="451" t="s">
        <v>731</v>
      </c>
      <c r="F10" s="141"/>
      <c r="G10" s="835" t="str">
        <f t="shared" si="0"/>
        <v/>
      </c>
      <c r="H10" s="421">
        <v>230</v>
      </c>
      <c r="I10" s="455">
        <v>225</v>
      </c>
      <c r="J10" s="455">
        <v>0</v>
      </c>
      <c r="K10" s="456">
        <v>5</v>
      </c>
    </row>
    <row r="11" spans="1:11" ht="18" customHeight="1">
      <c r="A11" s="162" t="s">
        <v>632</v>
      </c>
      <c r="B11" s="817"/>
      <c r="C11" s="561" t="s">
        <v>349</v>
      </c>
      <c r="D11" s="451">
        <v>5</v>
      </c>
      <c r="E11" s="451" t="s">
        <v>731</v>
      </c>
      <c r="F11" s="141"/>
      <c r="G11" s="835" t="str">
        <f t="shared" si="0"/>
        <v/>
      </c>
      <c r="H11" s="421">
        <v>265</v>
      </c>
      <c r="I11" s="455">
        <v>265</v>
      </c>
      <c r="J11" s="455">
        <v>0</v>
      </c>
      <c r="K11" s="456">
        <v>0</v>
      </c>
    </row>
    <row r="12" spans="1:11" ht="18" customHeight="1">
      <c r="A12" s="162" t="s">
        <v>632</v>
      </c>
      <c r="B12" s="817"/>
      <c r="C12" s="561" t="s">
        <v>351</v>
      </c>
      <c r="D12" s="451">
        <v>1</v>
      </c>
      <c r="E12" s="451" t="s">
        <v>731</v>
      </c>
      <c r="F12" s="141"/>
      <c r="G12" s="835" t="str">
        <f t="shared" si="0"/>
        <v/>
      </c>
      <c r="H12" s="421">
        <v>290</v>
      </c>
      <c r="I12" s="455">
        <v>275</v>
      </c>
      <c r="J12" s="455">
        <v>10</v>
      </c>
      <c r="K12" s="456">
        <v>5</v>
      </c>
    </row>
    <row r="13" spans="1:11" ht="18" customHeight="1">
      <c r="A13" s="162" t="s">
        <v>632</v>
      </c>
      <c r="B13" s="817"/>
      <c r="C13" s="561" t="s">
        <v>351</v>
      </c>
      <c r="D13" s="451">
        <v>2</v>
      </c>
      <c r="E13" s="451" t="s">
        <v>731</v>
      </c>
      <c r="F13" s="141"/>
      <c r="G13" s="835" t="str">
        <f t="shared" si="0"/>
        <v/>
      </c>
      <c r="H13" s="421">
        <v>325</v>
      </c>
      <c r="I13" s="455">
        <v>265</v>
      </c>
      <c r="J13" s="455">
        <v>50</v>
      </c>
      <c r="K13" s="456">
        <v>10</v>
      </c>
    </row>
    <row r="14" spans="1:11" ht="18" customHeight="1">
      <c r="A14" s="162" t="s">
        <v>632</v>
      </c>
      <c r="B14" s="817"/>
      <c r="C14" s="561" t="s">
        <v>351</v>
      </c>
      <c r="D14" s="451">
        <v>3</v>
      </c>
      <c r="E14" s="451" t="s">
        <v>731</v>
      </c>
      <c r="F14" s="141"/>
      <c r="G14" s="835" t="str">
        <f t="shared" si="0"/>
        <v/>
      </c>
      <c r="H14" s="421">
        <v>270</v>
      </c>
      <c r="I14" s="455">
        <v>235</v>
      </c>
      <c r="J14" s="455">
        <v>30</v>
      </c>
      <c r="K14" s="456">
        <v>5</v>
      </c>
    </row>
    <row r="15" spans="1:11" ht="18" customHeight="1">
      <c r="A15" s="162" t="s">
        <v>632</v>
      </c>
      <c r="B15" s="817"/>
      <c r="C15" s="561" t="s">
        <v>441</v>
      </c>
      <c r="D15" s="451"/>
      <c r="E15" s="451"/>
      <c r="F15" s="141"/>
      <c r="G15" s="835" t="str">
        <f t="shared" si="0"/>
        <v/>
      </c>
      <c r="H15" s="421">
        <v>160</v>
      </c>
      <c r="I15" s="455">
        <v>160</v>
      </c>
      <c r="J15" s="455">
        <v>0</v>
      </c>
      <c r="K15" s="456">
        <v>0</v>
      </c>
    </row>
    <row r="16" spans="1:11" ht="18" customHeight="1">
      <c r="A16" s="243" t="s">
        <v>632</v>
      </c>
      <c r="B16" s="817"/>
      <c r="C16" s="251" t="s">
        <v>347</v>
      </c>
      <c r="D16" s="245">
        <v>2</v>
      </c>
      <c r="E16" s="245" t="s">
        <v>731</v>
      </c>
      <c r="F16" s="249"/>
      <c r="G16" s="836" t="str">
        <f t="shared" si="0"/>
        <v/>
      </c>
      <c r="H16" s="422">
        <v>280</v>
      </c>
      <c r="I16" s="455">
        <v>275</v>
      </c>
      <c r="J16" s="455">
        <v>0</v>
      </c>
      <c r="K16" s="456">
        <v>5</v>
      </c>
    </row>
    <row r="17" spans="1:13" ht="18" customHeight="1">
      <c r="A17" s="162" t="s">
        <v>632</v>
      </c>
      <c r="B17" s="817"/>
      <c r="C17" s="561" t="s">
        <v>347</v>
      </c>
      <c r="D17" s="451">
        <v>3</v>
      </c>
      <c r="E17" s="451" t="s">
        <v>731</v>
      </c>
      <c r="F17" s="141"/>
      <c r="G17" s="835" t="str">
        <f t="shared" si="0"/>
        <v/>
      </c>
      <c r="H17" s="421">
        <v>380</v>
      </c>
      <c r="I17" s="455">
        <v>380</v>
      </c>
      <c r="J17" s="455">
        <v>0</v>
      </c>
      <c r="K17" s="456">
        <v>0</v>
      </c>
    </row>
    <row r="18" spans="1:13" ht="18" customHeight="1">
      <c r="A18" s="162" t="s">
        <v>632</v>
      </c>
      <c r="B18" s="817"/>
      <c r="C18" s="561" t="s">
        <v>347</v>
      </c>
      <c r="D18" s="451">
        <v>4</v>
      </c>
      <c r="E18" s="451" t="s">
        <v>731</v>
      </c>
      <c r="F18" s="141"/>
      <c r="G18" s="835" t="str">
        <f t="shared" si="0"/>
        <v/>
      </c>
      <c r="H18" s="421">
        <v>350</v>
      </c>
      <c r="I18" s="455">
        <v>350</v>
      </c>
      <c r="J18" s="455">
        <v>0</v>
      </c>
      <c r="K18" s="456">
        <v>0</v>
      </c>
    </row>
    <row r="19" spans="1:13" ht="18" customHeight="1">
      <c r="A19" s="162" t="s">
        <v>632</v>
      </c>
      <c r="B19" s="817"/>
      <c r="C19" s="561" t="s">
        <v>348</v>
      </c>
      <c r="D19" s="451">
        <v>1</v>
      </c>
      <c r="E19" s="451" t="s">
        <v>731</v>
      </c>
      <c r="F19" s="141"/>
      <c r="G19" s="835" t="str">
        <f>IF(B19=1,H19,IF(B19=2,I19,IF(B19=3,J19,IF(B19=4,K19,IF(B19=5,I19+J19,+"")))))</f>
        <v/>
      </c>
      <c r="H19" s="421">
        <v>195</v>
      </c>
      <c r="I19" s="455">
        <v>195</v>
      </c>
      <c r="J19" s="455">
        <v>0</v>
      </c>
      <c r="K19" s="456">
        <v>0</v>
      </c>
    </row>
    <row r="20" spans="1:13" ht="18" customHeight="1">
      <c r="A20" s="162" t="s">
        <v>632</v>
      </c>
      <c r="B20" s="817"/>
      <c r="C20" s="561" t="s">
        <v>348</v>
      </c>
      <c r="D20" s="451">
        <v>2</v>
      </c>
      <c r="E20" s="451" t="s">
        <v>731</v>
      </c>
      <c r="F20" s="141"/>
      <c r="G20" s="835" t="str">
        <f t="shared" si="0"/>
        <v/>
      </c>
      <c r="H20" s="421">
        <v>295</v>
      </c>
      <c r="I20" s="455">
        <v>295</v>
      </c>
      <c r="J20" s="455">
        <v>0</v>
      </c>
      <c r="K20" s="456">
        <v>0</v>
      </c>
    </row>
    <row r="21" spans="1:13" ht="18" customHeight="1">
      <c r="A21" s="162" t="s">
        <v>632</v>
      </c>
      <c r="B21" s="817"/>
      <c r="C21" s="561" t="s">
        <v>348</v>
      </c>
      <c r="D21" s="451">
        <v>3</v>
      </c>
      <c r="E21" s="451" t="s">
        <v>731</v>
      </c>
      <c r="F21" s="141"/>
      <c r="G21" s="835" t="str">
        <f t="shared" si="0"/>
        <v/>
      </c>
      <c r="H21" s="421">
        <v>290</v>
      </c>
      <c r="I21" s="455">
        <v>275</v>
      </c>
      <c r="J21" s="455">
        <v>10</v>
      </c>
      <c r="K21" s="456">
        <v>5</v>
      </c>
    </row>
    <row r="22" spans="1:13" ht="18" customHeight="1">
      <c r="A22" s="162" t="s">
        <v>632</v>
      </c>
      <c r="B22" s="817"/>
      <c r="C22" s="561" t="s">
        <v>350</v>
      </c>
      <c r="D22" s="451">
        <v>1</v>
      </c>
      <c r="E22" s="451" t="s">
        <v>731</v>
      </c>
      <c r="F22" s="141"/>
      <c r="G22" s="835" t="str">
        <f t="shared" si="0"/>
        <v/>
      </c>
      <c r="H22" s="421">
        <v>260</v>
      </c>
      <c r="I22" s="455">
        <v>255</v>
      </c>
      <c r="J22" s="455">
        <v>0</v>
      </c>
      <c r="K22" s="456">
        <v>5</v>
      </c>
    </row>
    <row r="23" spans="1:13" ht="18" customHeight="1">
      <c r="A23" s="162" t="s">
        <v>632</v>
      </c>
      <c r="B23" s="817"/>
      <c r="C23" s="561" t="s">
        <v>350</v>
      </c>
      <c r="D23" s="451">
        <v>2</v>
      </c>
      <c r="E23" s="451" t="s">
        <v>731</v>
      </c>
      <c r="F23" s="141"/>
      <c r="G23" s="835" t="str">
        <f t="shared" si="0"/>
        <v/>
      </c>
      <c r="H23" s="421">
        <v>230</v>
      </c>
      <c r="I23" s="455">
        <v>225</v>
      </c>
      <c r="J23" s="455">
        <v>0</v>
      </c>
      <c r="K23" s="456">
        <v>5</v>
      </c>
    </row>
    <row r="24" spans="1:13" ht="18" customHeight="1">
      <c r="A24" s="162" t="s">
        <v>632</v>
      </c>
      <c r="B24" s="817"/>
      <c r="C24" s="561" t="s">
        <v>350</v>
      </c>
      <c r="D24" s="451">
        <v>3</v>
      </c>
      <c r="E24" s="451" t="s">
        <v>731</v>
      </c>
      <c r="F24" s="141"/>
      <c r="G24" s="835" t="str">
        <f t="shared" si="0"/>
        <v/>
      </c>
      <c r="H24" s="421">
        <v>290</v>
      </c>
      <c r="I24" s="455">
        <v>285</v>
      </c>
      <c r="J24" s="455">
        <v>0</v>
      </c>
      <c r="K24" s="456">
        <v>5</v>
      </c>
    </row>
    <row r="25" spans="1:13" ht="18" customHeight="1">
      <c r="A25" s="165" t="s">
        <v>632</v>
      </c>
      <c r="B25" s="819"/>
      <c r="C25" s="159" t="s">
        <v>350</v>
      </c>
      <c r="D25" s="452">
        <v>4</v>
      </c>
      <c r="E25" s="452" t="s">
        <v>731</v>
      </c>
      <c r="F25" s="142"/>
      <c r="G25" s="837" t="str">
        <f t="shared" si="0"/>
        <v/>
      </c>
      <c r="H25" s="420">
        <v>350</v>
      </c>
      <c r="I25" s="457">
        <v>310</v>
      </c>
      <c r="J25" s="457">
        <v>40</v>
      </c>
      <c r="K25" s="458">
        <v>0</v>
      </c>
    </row>
    <row r="26" spans="1:13" ht="18" customHeight="1">
      <c r="C26" s="25"/>
      <c r="G26" s="845"/>
      <c r="H26" s="85"/>
      <c r="I26" s="85"/>
      <c r="J26" s="85"/>
      <c r="K26" s="241" t="s">
        <v>1062</v>
      </c>
      <c r="L26" s="85"/>
      <c r="M26" s="85"/>
    </row>
    <row r="27" spans="1:13" ht="18" customHeight="1">
      <c r="K27" s="25"/>
    </row>
    <row r="28" spans="1:13" ht="18" customHeight="1">
      <c r="C28" s="1142" t="s">
        <v>143</v>
      </c>
      <c r="D28" s="1143"/>
      <c r="E28" s="1143"/>
      <c r="F28" s="1144"/>
      <c r="G28" s="182" t="s">
        <v>308</v>
      </c>
      <c r="H28" s="146" t="s">
        <v>300</v>
      </c>
      <c r="I28" s="136" t="s">
        <v>301</v>
      </c>
      <c r="J28" s="137" t="s">
        <v>582</v>
      </c>
      <c r="K28" s="138" t="s">
        <v>729</v>
      </c>
    </row>
    <row r="29" spans="1:13" ht="18" customHeight="1">
      <c r="C29" s="1145"/>
      <c r="D29" s="1146"/>
      <c r="E29" s="1146"/>
      <c r="F29" s="1147"/>
      <c r="G29" s="151"/>
      <c r="H29" s="147" t="s">
        <v>728</v>
      </c>
      <c r="I29" s="139" t="s">
        <v>728</v>
      </c>
      <c r="J29" s="139" t="s">
        <v>728</v>
      </c>
      <c r="K29" s="140" t="s">
        <v>728</v>
      </c>
    </row>
    <row r="30" spans="1:13" ht="18" customHeight="1">
      <c r="C30" s="1148"/>
      <c r="D30" s="1149"/>
      <c r="E30" s="1149"/>
      <c r="F30" s="1150"/>
      <c r="G30" s="229">
        <f>SUM(G3:G25)</f>
        <v>0</v>
      </c>
      <c r="H30" s="143">
        <v>6510</v>
      </c>
      <c r="I30" s="144">
        <v>5645</v>
      </c>
      <c r="J30" s="144">
        <v>780</v>
      </c>
      <c r="K30" s="145">
        <v>85</v>
      </c>
    </row>
    <row r="31" spans="1:13" ht="18" customHeight="1">
      <c r="C31" s="25"/>
      <c r="D31" s="25"/>
      <c r="E31" s="25"/>
      <c r="F31" s="25"/>
      <c r="G31" s="854"/>
      <c r="H31" s="86"/>
      <c r="I31" s="86"/>
      <c r="J31" s="86"/>
      <c r="K31" s="86"/>
    </row>
    <row r="32" spans="1:13" ht="18" customHeight="1">
      <c r="A32" s="94"/>
      <c r="B32" s="827"/>
      <c r="C32" s="154" t="s">
        <v>443</v>
      </c>
      <c r="D32" s="89"/>
      <c r="E32" s="80"/>
      <c r="F32" s="81"/>
      <c r="G32" s="181" t="s">
        <v>308</v>
      </c>
      <c r="H32" s="146" t="s">
        <v>300</v>
      </c>
      <c r="I32" s="136" t="s">
        <v>301</v>
      </c>
      <c r="J32" s="137" t="s">
        <v>582</v>
      </c>
      <c r="K32" s="138" t="s">
        <v>729</v>
      </c>
    </row>
    <row r="33" spans="1:11" s="22" customFormat="1" ht="18" customHeight="1">
      <c r="A33" s="242"/>
      <c r="B33" s="828"/>
      <c r="C33" s="23"/>
      <c r="D33" s="24"/>
      <c r="E33" s="82"/>
      <c r="F33" s="83"/>
      <c r="G33" s="151" t="str">
        <f>IF(G45=0,"",G45)</f>
        <v/>
      </c>
      <c r="H33" s="147" t="s">
        <v>728</v>
      </c>
      <c r="I33" s="139" t="s">
        <v>728</v>
      </c>
      <c r="J33" s="139" t="s">
        <v>728</v>
      </c>
      <c r="K33" s="140" t="s">
        <v>728</v>
      </c>
    </row>
    <row r="34" spans="1:11" ht="18" customHeight="1">
      <c r="A34" s="320" t="s">
        <v>519</v>
      </c>
      <c r="B34" s="846"/>
      <c r="C34" s="158" t="s">
        <v>40</v>
      </c>
      <c r="D34" s="450" t="s">
        <v>41</v>
      </c>
      <c r="E34" s="450" t="s">
        <v>731</v>
      </c>
      <c r="F34" s="138"/>
      <c r="G34" s="900" t="str">
        <f t="shared" ref="G34:G40" si="1">IF(B34=1,H34,IF(B34=2,I34,IF(B34=3,J34,IF(B34=4,K34,IF(B34=5,I34+J34,+"")))))</f>
        <v/>
      </c>
      <c r="H34" s="470">
        <v>260</v>
      </c>
      <c r="I34" s="326">
        <v>250</v>
      </c>
      <c r="J34" s="326">
        <v>0</v>
      </c>
      <c r="K34" s="327">
        <v>10</v>
      </c>
    </row>
    <row r="35" spans="1:11" ht="18" customHeight="1">
      <c r="A35" s="162" t="s">
        <v>519</v>
      </c>
      <c r="B35" s="817"/>
      <c r="C35" s="561" t="s">
        <v>40</v>
      </c>
      <c r="D35" s="451">
        <v>3</v>
      </c>
      <c r="E35" s="451" t="s">
        <v>731</v>
      </c>
      <c r="F35" s="141"/>
      <c r="G35" s="835" t="str">
        <f t="shared" si="1"/>
        <v/>
      </c>
      <c r="H35" s="421">
        <v>230</v>
      </c>
      <c r="I35" s="455">
        <v>225</v>
      </c>
      <c r="J35" s="455">
        <v>0</v>
      </c>
      <c r="K35" s="456">
        <v>5</v>
      </c>
    </row>
    <row r="36" spans="1:11" ht="18" customHeight="1">
      <c r="A36" s="162" t="s">
        <v>519</v>
      </c>
      <c r="B36" s="817"/>
      <c r="C36" s="561" t="s">
        <v>40</v>
      </c>
      <c r="D36" s="451">
        <v>4</v>
      </c>
      <c r="E36" s="451" t="s">
        <v>731</v>
      </c>
      <c r="F36" s="141"/>
      <c r="G36" s="835" t="str">
        <f t="shared" si="1"/>
        <v/>
      </c>
      <c r="H36" s="421">
        <v>125</v>
      </c>
      <c r="I36" s="455">
        <v>120</v>
      </c>
      <c r="J36" s="455">
        <v>0</v>
      </c>
      <c r="K36" s="456">
        <v>5</v>
      </c>
    </row>
    <row r="37" spans="1:11" ht="18" customHeight="1">
      <c r="A37" s="162" t="s">
        <v>519</v>
      </c>
      <c r="B37" s="817"/>
      <c r="C37" s="561" t="s">
        <v>40</v>
      </c>
      <c r="D37" s="451">
        <v>5</v>
      </c>
      <c r="E37" s="451" t="s">
        <v>731</v>
      </c>
      <c r="F37" s="141"/>
      <c r="G37" s="835" t="str">
        <f t="shared" si="1"/>
        <v/>
      </c>
      <c r="H37" s="421">
        <v>185</v>
      </c>
      <c r="I37" s="455">
        <v>185</v>
      </c>
      <c r="J37" s="455">
        <v>0</v>
      </c>
      <c r="K37" s="456">
        <v>0</v>
      </c>
    </row>
    <row r="38" spans="1:11" ht="18" customHeight="1">
      <c r="A38" s="162" t="s">
        <v>519</v>
      </c>
      <c r="B38" s="817"/>
      <c r="C38" s="561" t="s">
        <v>40</v>
      </c>
      <c r="D38" s="451">
        <v>6</v>
      </c>
      <c r="E38" s="451" t="s">
        <v>731</v>
      </c>
      <c r="F38" s="141"/>
      <c r="G38" s="835" t="str">
        <f t="shared" si="1"/>
        <v/>
      </c>
      <c r="H38" s="421">
        <v>225</v>
      </c>
      <c r="I38" s="455">
        <v>225</v>
      </c>
      <c r="J38" s="455">
        <v>0</v>
      </c>
      <c r="K38" s="456">
        <v>0</v>
      </c>
    </row>
    <row r="39" spans="1:11" ht="18" customHeight="1">
      <c r="A39" s="162" t="s">
        <v>519</v>
      </c>
      <c r="B39" s="817"/>
      <c r="C39" s="561" t="s">
        <v>42</v>
      </c>
      <c r="D39" s="451">
        <v>1</v>
      </c>
      <c r="E39" s="451" t="s">
        <v>731</v>
      </c>
      <c r="F39" s="141"/>
      <c r="G39" s="835" t="str">
        <f t="shared" si="1"/>
        <v/>
      </c>
      <c r="H39" s="421">
        <v>330</v>
      </c>
      <c r="I39" s="455">
        <v>330</v>
      </c>
      <c r="J39" s="455">
        <v>0</v>
      </c>
      <c r="K39" s="456">
        <v>0</v>
      </c>
    </row>
    <row r="40" spans="1:11" ht="18" customHeight="1">
      <c r="A40" s="165" t="s">
        <v>519</v>
      </c>
      <c r="B40" s="819"/>
      <c r="C40" s="159" t="s">
        <v>42</v>
      </c>
      <c r="D40" s="452">
        <v>2</v>
      </c>
      <c r="E40" s="452" t="s">
        <v>731</v>
      </c>
      <c r="F40" s="142"/>
      <c r="G40" s="837" t="str">
        <f t="shared" si="1"/>
        <v/>
      </c>
      <c r="H40" s="420">
        <v>320</v>
      </c>
      <c r="I40" s="457">
        <v>320</v>
      </c>
      <c r="J40" s="457">
        <v>0</v>
      </c>
      <c r="K40" s="458">
        <v>0</v>
      </c>
    </row>
    <row r="41" spans="1:11" ht="18" customHeight="1">
      <c r="C41" s="106"/>
      <c r="D41" s="87"/>
      <c r="E41" s="107"/>
      <c r="F41" s="87"/>
      <c r="G41" s="855"/>
      <c r="H41" s="108"/>
      <c r="I41" s="108"/>
      <c r="J41" s="108"/>
      <c r="K41" s="241" t="s">
        <v>1062</v>
      </c>
    </row>
    <row r="42" spans="1:11" ht="18" customHeight="1">
      <c r="K42" s="25"/>
    </row>
    <row r="43" spans="1:11" ht="18" customHeight="1">
      <c r="C43" s="1142" t="s">
        <v>144</v>
      </c>
      <c r="D43" s="1143"/>
      <c r="E43" s="1143"/>
      <c r="F43" s="1144"/>
      <c r="G43" s="897" t="s">
        <v>308</v>
      </c>
      <c r="H43" s="146" t="s">
        <v>300</v>
      </c>
      <c r="I43" s="136" t="s">
        <v>301</v>
      </c>
      <c r="J43" s="137" t="s">
        <v>582</v>
      </c>
      <c r="K43" s="138" t="s">
        <v>729</v>
      </c>
    </row>
    <row r="44" spans="1:11" ht="18" customHeight="1">
      <c r="C44" s="1145"/>
      <c r="D44" s="1146"/>
      <c r="E44" s="1146"/>
      <c r="F44" s="1147"/>
      <c r="G44" s="151"/>
      <c r="H44" s="147" t="s">
        <v>728</v>
      </c>
      <c r="I44" s="139" t="s">
        <v>728</v>
      </c>
      <c r="J44" s="139" t="s">
        <v>728</v>
      </c>
      <c r="K44" s="140" t="s">
        <v>728</v>
      </c>
    </row>
    <row r="45" spans="1:11" ht="18" customHeight="1">
      <c r="C45" s="1148"/>
      <c r="D45" s="1149"/>
      <c r="E45" s="1149"/>
      <c r="F45" s="1150"/>
      <c r="G45" s="229">
        <f>SUM(G34:G40)</f>
        <v>0</v>
      </c>
      <c r="H45" s="143">
        <v>1675</v>
      </c>
      <c r="I45" s="144">
        <v>1655</v>
      </c>
      <c r="J45" s="144">
        <v>0</v>
      </c>
      <c r="K45" s="145">
        <v>20</v>
      </c>
    </row>
    <row r="46" spans="1:11" ht="18" customHeight="1">
      <c r="H46" s="85"/>
      <c r="I46" s="85"/>
      <c r="J46" s="85"/>
      <c r="K46" s="309"/>
    </row>
  </sheetData>
  <sheetProtection selectLockedCells="1"/>
  <mergeCells count="2">
    <mergeCell ref="C28:F30"/>
    <mergeCell ref="C43:F45"/>
  </mergeCells>
  <phoneticPr fontId="6"/>
  <printOptions horizontalCentered="1"/>
  <pageMargins left="0.39370078740157483" right="0" top="0.78740157480314965" bottom="0.39370078740157483" header="0.51181102362204722" footer="0.51181102362204722"/>
  <pageSetup paperSize="9" scale="125" orientation="portrait" r:id="rId1"/>
  <headerFooter alignWithMargins="0">
    <oddHeader>&amp;L&amp;"HG丸ｺﾞｼｯｸM-PRO,標準"&amp;F&amp;A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/>
  <dimension ref="A1"/>
  <sheetViews>
    <sheetView workbookViewId="0"/>
  </sheetViews>
  <sheetFormatPr defaultRowHeight="13.5"/>
  <sheetData/>
  <phoneticPr fontId="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68"/>
  <sheetViews>
    <sheetView workbookViewId="0">
      <selection activeCell="K35" sqref="K35"/>
    </sheetView>
  </sheetViews>
  <sheetFormatPr defaultColWidth="8.875" defaultRowHeight="16.5" customHeight="1"/>
  <cols>
    <col min="1" max="1" width="3.625" style="255" customWidth="1"/>
    <col min="2" max="2" width="16.5" style="30" customWidth="1"/>
    <col min="3" max="3" width="14.375" style="256" bestFit="1" customWidth="1"/>
    <col min="4" max="4" width="13.625" style="256" customWidth="1"/>
    <col min="5" max="5" width="3.625" style="255" customWidth="1"/>
    <col min="6" max="6" width="17" style="30" customWidth="1"/>
    <col min="7" max="8" width="13.625" style="256" customWidth="1"/>
    <col min="9" max="9" width="3.625" style="255" customWidth="1"/>
    <col min="10" max="10" width="17" style="30" customWidth="1"/>
    <col min="11" max="12" width="13.625" style="256" customWidth="1"/>
    <col min="13" max="13" width="3.625" style="255" customWidth="1"/>
    <col min="14" max="14" width="17" style="30" customWidth="1"/>
    <col min="15" max="16" width="13.625" style="256" customWidth="1"/>
    <col min="17" max="16384" width="8.875" style="30"/>
  </cols>
  <sheetData>
    <row r="1" spans="1:16" s="870" customFormat="1" ht="45.75" customHeight="1" thickBot="1">
      <c r="A1" s="1124" t="s">
        <v>1053</v>
      </c>
      <c r="B1" s="1124"/>
      <c r="C1" s="1124"/>
      <c r="D1" s="1124"/>
      <c r="E1" s="1124"/>
      <c r="F1" s="1124"/>
      <c r="G1" s="1124"/>
      <c r="H1" s="1124"/>
      <c r="I1" s="1124"/>
      <c r="J1" s="1124"/>
      <c r="K1" s="1124"/>
      <c r="L1" s="1124"/>
      <c r="M1" s="1124"/>
      <c r="N1" s="1124"/>
      <c r="O1" s="1124"/>
      <c r="P1" s="869" t="s">
        <v>1062</v>
      </c>
    </row>
    <row r="2" spans="1:16" ht="31.5" customHeight="1" thickBot="1">
      <c r="A2" s="1125" t="s">
        <v>435</v>
      </c>
      <c r="B2" s="1126"/>
      <c r="C2" s="1126"/>
      <c r="D2" s="1127"/>
      <c r="E2" s="1126" t="s">
        <v>436</v>
      </c>
      <c r="F2" s="1127"/>
      <c r="G2" s="303" t="s">
        <v>437</v>
      </c>
      <c r="H2" s="302"/>
      <c r="I2" s="301"/>
      <c r="J2" s="867" t="s">
        <v>438</v>
      </c>
      <c r="K2" s="1125" t="s">
        <v>439</v>
      </c>
      <c r="L2" s="1127"/>
      <c r="M2" s="1126" t="s">
        <v>440</v>
      </c>
      <c r="N2" s="1126"/>
      <c r="O2" s="1126"/>
      <c r="P2" s="1127"/>
    </row>
    <row r="3" spans="1:16" s="257" customFormat="1" ht="33.75" customHeight="1" thickTop="1" thickBot="1">
      <c r="A3" s="1128"/>
      <c r="B3" s="1129"/>
      <c r="C3" s="1129"/>
      <c r="D3" s="1130"/>
      <c r="E3" s="1131"/>
      <c r="F3" s="1132"/>
      <c r="G3" s="1133"/>
      <c r="H3" s="1134"/>
      <c r="I3" s="1135"/>
      <c r="J3" s="800"/>
      <c r="K3" s="1131"/>
      <c r="L3" s="1132"/>
      <c r="M3" s="1136">
        <f>SUM(K50)</f>
        <v>0</v>
      </c>
      <c r="N3" s="1137"/>
      <c r="O3" s="1137"/>
      <c r="P3" s="1138"/>
    </row>
    <row r="4" spans="1:16" s="31" customFormat="1" ht="18" customHeight="1">
      <c r="A4" s="1114" t="s">
        <v>809</v>
      </c>
      <c r="B4" s="1115"/>
      <c r="C4" s="1118" t="s">
        <v>43</v>
      </c>
      <c r="D4" s="1120" t="s">
        <v>496</v>
      </c>
      <c r="E4" s="1122" t="s">
        <v>809</v>
      </c>
      <c r="F4" s="1115"/>
      <c r="G4" s="1118" t="s">
        <v>43</v>
      </c>
      <c r="H4" s="1118" t="s">
        <v>496</v>
      </c>
      <c r="I4" s="1122" t="s">
        <v>809</v>
      </c>
      <c r="J4" s="1115"/>
      <c r="K4" s="1118" t="s">
        <v>43</v>
      </c>
      <c r="L4" s="1120" t="s">
        <v>496</v>
      </c>
      <c r="M4" s="1122" t="s">
        <v>809</v>
      </c>
      <c r="N4" s="1115"/>
      <c r="O4" s="1118" t="s">
        <v>43</v>
      </c>
      <c r="P4" s="1112" t="s">
        <v>496</v>
      </c>
    </row>
    <row r="5" spans="1:16" s="254" customFormat="1" ht="18" customHeight="1" thickBot="1">
      <c r="A5" s="1116"/>
      <c r="B5" s="1117"/>
      <c r="C5" s="1119"/>
      <c r="D5" s="1121"/>
      <c r="E5" s="1123"/>
      <c r="F5" s="1117"/>
      <c r="G5" s="1119"/>
      <c r="H5" s="1119"/>
      <c r="I5" s="1123"/>
      <c r="J5" s="1117"/>
      <c r="K5" s="1119"/>
      <c r="L5" s="1121"/>
      <c r="M5" s="1123"/>
      <c r="N5" s="1117"/>
      <c r="O5" s="1119"/>
      <c r="P5" s="1113"/>
    </row>
    <row r="6" spans="1:16" ht="23.1" customHeight="1" thickTop="1">
      <c r="A6" s="300"/>
      <c r="B6" s="427" t="s">
        <v>152</v>
      </c>
      <c r="C6" s="811" t="str">
        <f t="shared" ref="C6:C59" si="0">IF(A6=1,D6,"")</f>
        <v/>
      </c>
      <c r="D6" s="802">
        <v>300</v>
      </c>
      <c r="E6" s="902"/>
      <c r="F6" s="295" t="s">
        <v>185</v>
      </c>
      <c r="G6" s="811" t="str">
        <f>IF(E6=1,H6,"")</f>
        <v/>
      </c>
      <c r="H6" s="802">
        <v>300</v>
      </c>
      <c r="I6" s="489"/>
      <c r="J6" s="809" t="s">
        <v>52</v>
      </c>
      <c r="K6" s="811" t="str">
        <f t="shared" ref="K6:K48" si="1">IF(I6=1,L6,"")</f>
        <v/>
      </c>
      <c r="L6" s="804">
        <v>300</v>
      </c>
      <c r="M6" s="278"/>
      <c r="N6" s="299"/>
      <c r="O6" s="275"/>
      <c r="P6" s="285"/>
    </row>
    <row r="7" spans="1:16" ht="23.1" customHeight="1">
      <c r="A7" s="280"/>
      <c r="B7" s="427" t="s">
        <v>153</v>
      </c>
      <c r="C7" s="811" t="str">
        <f t="shared" si="0"/>
        <v/>
      </c>
      <c r="D7" s="802">
        <v>100</v>
      </c>
      <c r="E7" s="902"/>
      <c r="F7" s="295" t="s">
        <v>186</v>
      </c>
      <c r="G7" s="811" t="str">
        <f t="shared" ref="G7:G34" si="2">IF(E7=1,H7,"")</f>
        <v/>
      </c>
      <c r="H7" s="802">
        <v>300</v>
      </c>
      <c r="I7" s="488"/>
      <c r="J7" s="809" t="s">
        <v>991</v>
      </c>
      <c r="K7" s="811" t="str">
        <f t="shared" si="1"/>
        <v/>
      </c>
      <c r="L7" s="805">
        <v>200</v>
      </c>
      <c r="M7" s="278"/>
      <c r="N7" s="299"/>
      <c r="O7" s="275"/>
      <c r="P7" s="285"/>
    </row>
    <row r="8" spans="1:16" ht="23.1" customHeight="1" thickBot="1">
      <c r="A8" s="280"/>
      <c r="B8" s="427" t="s">
        <v>939</v>
      </c>
      <c r="C8" s="811" t="str">
        <f t="shared" si="0"/>
        <v/>
      </c>
      <c r="D8" s="802">
        <v>60</v>
      </c>
      <c r="E8" s="902"/>
      <c r="F8" s="295" t="s">
        <v>187</v>
      </c>
      <c r="G8" s="811" t="str">
        <f t="shared" si="2"/>
        <v/>
      </c>
      <c r="H8" s="802">
        <v>300</v>
      </c>
      <c r="I8" s="298"/>
      <c r="J8" s="809" t="s">
        <v>992</v>
      </c>
      <c r="K8" s="811" t="str">
        <f t="shared" si="1"/>
        <v/>
      </c>
      <c r="L8" s="805">
        <v>50</v>
      </c>
      <c r="M8" s="278"/>
      <c r="N8" s="299"/>
      <c r="O8" s="275"/>
      <c r="P8" s="285"/>
    </row>
    <row r="9" spans="1:16" ht="23.1" customHeight="1" thickTop="1" thickBot="1">
      <c r="A9" s="1107" t="s">
        <v>824</v>
      </c>
      <c r="B9" s="1108"/>
      <c r="C9" s="283">
        <f>SUM(C6:C8)</f>
        <v>0</v>
      </c>
      <c r="D9" s="803">
        <v>460</v>
      </c>
      <c r="E9" s="902"/>
      <c r="F9" s="295" t="s">
        <v>188</v>
      </c>
      <c r="G9" s="811" t="str">
        <f t="shared" si="2"/>
        <v/>
      </c>
      <c r="H9" s="802">
        <v>350</v>
      </c>
      <c r="I9" s="278"/>
      <c r="J9" s="809" t="s">
        <v>993</v>
      </c>
      <c r="K9" s="811" t="str">
        <f t="shared" si="1"/>
        <v/>
      </c>
      <c r="L9" s="805">
        <v>90</v>
      </c>
      <c r="M9" s="278"/>
      <c r="N9" s="299"/>
      <c r="O9" s="275"/>
      <c r="P9" s="285"/>
    </row>
    <row r="10" spans="1:16" ht="23.1" customHeight="1" thickTop="1">
      <c r="A10" s="300"/>
      <c r="B10" s="492" t="s">
        <v>154</v>
      </c>
      <c r="C10" s="812" t="str">
        <f t="shared" si="0"/>
        <v/>
      </c>
      <c r="D10" s="804">
        <v>280</v>
      </c>
      <c r="E10" s="902"/>
      <c r="F10" s="295" t="s">
        <v>189</v>
      </c>
      <c r="G10" s="811" t="str">
        <f t="shared" si="2"/>
        <v/>
      </c>
      <c r="H10" s="802">
        <v>250</v>
      </c>
      <c r="I10" s="278"/>
      <c r="J10" s="809" t="s">
        <v>994</v>
      </c>
      <c r="K10" s="811" t="str">
        <f t="shared" si="1"/>
        <v/>
      </c>
      <c r="L10" s="805">
        <v>135</v>
      </c>
      <c r="M10" s="278"/>
      <c r="N10" s="299"/>
      <c r="O10" s="275"/>
      <c r="P10" s="285"/>
    </row>
    <row r="11" spans="1:16" ht="23.1" customHeight="1">
      <c r="A11" s="294"/>
      <c r="B11" s="291" t="s">
        <v>973</v>
      </c>
      <c r="C11" s="811" t="str">
        <f t="shared" si="0"/>
        <v/>
      </c>
      <c r="D11" s="805">
        <v>800</v>
      </c>
      <c r="E11" s="902"/>
      <c r="F11" s="295" t="s">
        <v>190</v>
      </c>
      <c r="G11" s="811" t="str">
        <f t="shared" si="2"/>
        <v/>
      </c>
      <c r="H11" s="802">
        <v>300</v>
      </c>
      <c r="I11" s="278"/>
      <c r="J11" s="809" t="s">
        <v>995</v>
      </c>
      <c r="K11" s="811" t="str">
        <f t="shared" si="1"/>
        <v/>
      </c>
      <c r="L11" s="805">
        <v>150</v>
      </c>
      <c r="M11" s="278"/>
      <c r="N11" s="299"/>
      <c r="O11" s="275"/>
      <c r="P11" s="285"/>
    </row>
    <row r="12" spans="1:16" ht="23.1" customHeight="1">
      <c r="A12" s="294"/>
      <c r="B12" s="291" t="s">
        <v>974</v>
      </c>
      <c r="C12" s="811" t="str">
        <f t="shared" si="0"/>
        <v/>
      </c>
      <c r="D12" s="805">
        <v>400</v>
      </c>
      <c r="E12" s="902"/>
      <c r="F12" s="295" t="s">
        <v>191</v>
      </c>
      <c r="G12" s="811" t="str">
        <f t="shared" si="2"/>
        <v/>
      </c>
      <c r="H12" s="802">
        <v>450</v>
      </c>
      <c r="I12" s="278"/>
      <c r="J12" s="809" t="s">
        <v>996</v>
      </c>
      <c r="K12" s="811" t="str">
        <f t="shared" si="1"/>
        <v/>
      </c>
      <c r="L12" s="805">
        <v>100</v>
      </c>
      <c r="M12" s="278"/>
      <c r="N12" s="299"/>
      <c r="O12" s="275"/>
      <c r="P12" s="285"/>
    </row>
    <row r="13" spans="1:16" ht="23.1" customHeight="1">
      <c r="A13" s="294"/>
      <c r="B13" s="291" t="s">
        <v>155</v>
      </c>
      <c r="C13" s="811" t="str">
        <f t="shared" si="0"/>
        <v/>
      </c>
      <c r="D13" s="805">
        <v>460</v>
      </c>
      <c r="E13" s="902"/>
      <c r="F13" s="295" t="s">
        <v>192</v>
      </c>
      <c r="G13" s="811" t="str">
        <f t="shared" si="2"/>
        <v/>
      </c>
      <c r="H13" s="802">
        <v>180</v>
      </c>
      <c r="I13" s="278"/>
      <c r="J13" s="809" t="s">
        <v>997</v>
      </c>
      <c r="K13" s="811" t="str">
        <f t="shared" si="1"/>
        <v/>
      </c>
      <c r="L13" s="805">
        <v>150</v>
      </c>
      <c r="M13" s="278"/>
      <c r="N13" s="299"/>
      <c r="O13" s="275"/>
      <c r="P13" s="285"/>
    </row>
    <row r="14" spans="1:16" ht="23.1" customHeight="1">
      <c r="A14" s="294"/>
      <c r="B14" s="291" t="s">
        <v>156</v>
      </c>
      <c r="C14" s="811" t="str">
        <f t="shared" si="0"/>
        <v/>
      </c>
      <c r="D14" s="805">
        <v>40</v>
      </c>
      <c r="E14" s="902"/>
      <c r="F14" s="295" t="s">
        <v>193</v>
      </c>
      <c r="G14" s="811" t="str">
        <f t="shared" si="2"/>
        <v/>
      </c>
      <c r="H14" s="802">
        <v>250</v>
      </c>
      <c r="I14" s="298"/>
      <c r="J14" s="809" t="s">
        <v>998</v>
      </c>
      <c r="K14" s="811" t="str">
        <f t="shared" si="1"/>
        <v/>
      </c>
      <c r="L14" s="806">
        <v>80</v>
      </c>
      <c r="M14" s="278"/>
      <c r="N14" s="299"/>
      <c r="O14" s="275"/>
      <c r="P14" s="285"/>
    </row>
    <row r="15" spans="1:16" ht="23.1" customHeight="1">
      <c r="A15" s="294"/>
      <c r="B15" s="570" t="s">
        <v>157</v>
      </c>
      <c r="C15" s="811" t="str">
        <f t="shared" si="0"/>
        <v/>
      </c>
      <c r="D15" s="806">
        <v>300</v>
      </c>
      <c r="E15" s="902"/>
      <c r="F15" s="295" t="s">
        <v>194</v>
      </c>
      <c r="G15" s="811" t="str">
        <f t="shared" si="2"/>
        <v/>
      </c>
      <c r="H15" s="802">
        <v>400</v>
      </c>
      <c r="I15" s="278"/>
      <c r="J15" s="809" t="s">
        <v>999</v>
      </c>
      <c r="K15" s="811" t="str">
        <f t="shared" si="1"/>
        <v/>
      </c>
      <c r="L15" s="802">
        <v>200</v>
      </c>
      <c r="M15" s="278"/>
      <c r="N15" s="299"/>
      <c r="O15" s="275"/>
      <c r="P15" s="285"/>
    </row>
    <row r="16" spans="1:16" ht="23.1" customHeight="1">
      <c r="A16" s="294"/>
      <c r="B16" s="291" t="s">
        <v>158</v>
      </c>
      <c r="C16" s="811" t="str">
        <f t="shared" si="0"/>
        <v/>
      </c>
      <c r="D16" s="802">
        <v>210</v>
      </c>
      <c r="E16" s="902"/>
      <c r="F16" s="295" t="s">
        <v>195</v>
      </c>
      <c r="G16" s="811" t="str">
        <f t="shared" si="2"/>
        <v/>
      </c>
      <c r="H16" s="802">
        <v>400</v>
      </c>
      <c r="I16" s="278"/>
      <c r="J16" s="809" t="s">
        <v>1000</v>
      </c>
      <c r="K16" s="811" t="str">
        <f t="shared" si="1"/>
        <v/>
      </c>
      <c r="L16" s="802">
        <v>450</v>
      </c>
      <c r="M16" s="278"/>
      <c r="N16" s="299"/>
      <c r="O16" s="275" t="str">
        <f t="shared" ref="O16:O31" si="3">IF(M16=1,P16,"")</f>
        <v/>
      </c>
      <c r="P16" s="285"/>
    </row>
    <row r="17" spans="1:16" ht="23.1" customHeight="1">
      <c r="A17" s="294"/>
      <c r="B17" s="291" t="s">
        <v>975</v>
      </c>
      <c r="C17" s="811" t="str">
        <f t="shared" si="0"/>
        <v/>
      </c>
      <c r="D17" s="802">
        <v>270</v>
      </c>
      <c r="E17" s="902"/>
      <c r="F17" s="295" t="s">
        <v>1032</v>
      </c>
      <c r="G17" s="811" t="str">
        <f t="shared" si="2"/>
        <v/>
      </c>
      <c r="H17" s="802">
        <v>330</v>
      </c>
      <c r="I17" s="297"/>
      <c r="J17" s="809" t="s">
        <v>1001</v>
      </c>
      <c r="K17" s="811" t="str">
        <f t="shared" si="1"/>
        <v/>
      </c>
      <c r="L17" s="802">
        <v>420</v>
      </c>
      <c r="M17" s="278"/>
      <c r="N17" s="299"/>
      <c r="O17" s="275" t="str">
        <f t="shared" si="3"/>
        <v/>
      </c>
      <c r="P17" s="285"/>
    </row>
    <row r="18" spans="1:16" ht="23.1" customHeight="1">
      <c r="A18" s="294"/>
      <c r="B18" s="291" t="s">
        <v>976</v>
      </c>
      <c r="C18" s="811" t="str">
        <f t="shared" si="0"/>
        <v/>
      </c>
      <c r="D18" s="802">
        <v>475</v>
      </c>
      <c r="E18" s="902"/>
      <c r="F18" s="295" t="s">
        <v>196</v>
      </c>
      <c r="G18" s="811" t="str">
        <f t="shared" si="2"/>
        <v/>
      </c>
      <c r="H18" s="802">
        <v>150</v>
      </c>
      <c r="I18" s="278"/>
      <c r="J18" s="809" t="s">
        <v>1002</v>
      </c>
      <c r="K18" s="811" t="str">
        <f t="shared" si="1"/>
        <v/>
      </c>
      <c r="L18" s="802">
        <v>400</v>
      </c>
      <c r="M18" s="278"/>
      <c r="N18" s="299"/>
      <c r="O18" s="275" t="str">
        <f t="shared" si="3"/>
        <v/>
      </c>
      <c r="P18" s="285"/>
    </row>
    <row r="19" spans="1:16" ht="23.1" customHeight="1">
      <c r="A19" s="294"/>
      <c r="B19" s="291" t="s">
        <v>159</v>
      </c>
      <c r="C19" s="811" t="str">
        <f t="shared" si="0"/>
        <v/>
      </c>
      <c r="D19" s="802">
        <v>320</v>
      </c>
      <c r="E19" s="902"/>
      <c r="F19" s="295" t="s">
        <v>197</v>
      </c>
      <c r="G19" s="811" t="str">
        <f t="shared" si="2"/>
        <v/>
      </c>
      <c r="H19" s="802">
        <v>300</v>
      </c>
      <c r="I19" s="278"/>
      <c r="J19" s="809" t="s">
        <v>1003</v>
      </c>
      <c r="K19" s="811" t="str">
        <f t="shared" si="1"/>
        <v/>
      </c>
      <c r="L19" s="802">
        <v>200</v>
      </c>
      <c r="M19" s="278"/>
      <c r="N19" s="299"/>
      <c r="O19" s="275" t="str">
        <f t="shared" si="3"/>
        <v/>
      </c>
      <c r="P19" s="285"/>
    </row>
    <row r="20" spans="1:16" ht="23.1" customHeight="1">
      <c r="A20" s="294"/>
      <c r="B20" s="291" t="s">
        <v>160</v>
      </c>
      <c r="C20" s="811" t="str">
        <f t="shared" si="0"/>
        <v/>
      </c>
      <c r="D20" s="802">
        <v>320</v>
      </c>
      <c r="E20" s="902"/>
      <c r="F20" s="295" t="s">
        <v>198</v>
      </c>
      <c r="G20" s="811" t="str">
        <f t="shared" si="2"/>
        <v/>
      </c>
      <c r="H20" s="802">
        <v>50</v>
      </c>
      <c r="I20" s="278"/>
      <c r="J20" s="809" t="s">
        <v>1004</v>
      </c>
      <c r="K20" s="811" t="str">
        <f t="shared" si="1"/>
        <v/>
      </c>
      <c r="L20" s="802">
        <v>290</v>
      </c>
      <c r="M20" s="278"/>
      <c r="N20" s="299"/>
      <c r="O20" s="275" t="str">
        <f t="shared" si="3"/>
        <v/>
      </c>
      <c r="P20" s="285"/>
    </row>
    <row r="21" spans="1:16" ht="23.1" customHeight="1">
      <c r="A21" s="294"/>
      <c r="B21" s="291" t="s">
        <v>161</v>
      </c>
      <c r="C21" s="811" t="str">
        <f t="shared" si="0"/>
        <v/>
      </c>
      <c r="D21" s="802">
        <v>520</v>
      </c>
      <c r="E21" s="902"/>
      <c r="F21" s="295" t="s">
        <v>199</v>
      </c>
      <c r="G21" s="811" t="str">
        <f t="shared" si="2"/>
        <v/>
      </c>
      <c r="H21" s="802">
        <v>100</v>
      </c>
      <c r="I21" s="278"/>
      <c r="J21" s="809" t="s">
        <v>1005</v>
      </c>
      <c r="K21" s="811" t="str">
        <f t="shared" si="1"/>
        <v/>
      </c>
      <c r="L21" s="802">
        <v>250</v>
      </c>
      <c r="M21" s="278"/>
      <c r="N21" s="299"/>
      <c r="O21" s="275" t="str">
        <f t="shared" si="3"/>
        <v/>
      </c>
      <c r="P21" s="285"/>
    </row>
    <row r="22" spans="1:16" ht="23.1" customHeight="1">
      <c r="A22" s="294"/>
      <c r="B22" s="291" t="s">
        <v>162</v>
      </c>
      <c r="C22" s="811" t="str">
        <f t="shared" si="0"/>
        <v/>
      </c>
      <c r="D22" s="802">
        <v>70</v>
      </c>
      <c r="E22" s="902"/>
      <c r="F22" s="295" t="s">
        <v>200</v>
      </c>
      <c r="G22" s="811" t="str">
        <f t="shared" si="2"/>
        <v/>
      </c>
      <c r="H22" s="802">
        <v>250</v>
      </c>
      <c r="I22" s="278"/>
      <c r="J22" s="809" t="s">
        <v>1006</v>
      </c>
      <c r="K22" s="811" t="str">
        <f t="shared" si="1"/>
        <v/>
      </c>
      <c r="L22" s="802">
        <v>275</v>
      </c>
      <c r="M22" s="278"/>
      <c r="N22" s="299"/>
      <c r="O22" s="275" t="str">
        <f t="shared" si="3"/>
        <v/>
      </c>
      <c r="P22" s="285"/>
    </row>
    <row r="23" spans="1:16" ht="23.1" customHeight="1">
      <c r="A23" s="294"/>
      <c r="B23" s="291" t="s">
        <v>163</v>
      </c>
      <c r="C23" s="811" t="str">
        <f t="shared" si="0"/>
        <v/>
      </c>
      <c r="D23" s="802">
        <v>100</v>
      </c>
      <c r="E23" s="902"/>
      <c r="F23" s="295" t="s">
        <v>201</v>
      </c>
      <c r="G23" s="811" t="str">
        <f t="shared" si="2"/>
        <v/>
      </c>
      <c r="H23" s="802">
        <v>250</v>
      </c>
      <c r="I23" s="278"/>
      <c r="J23" s="809" t="s">
        <v>1007</v>
      </c>
      <c r="K23" s="811" t="str">
        <f t="shared" si="1"/>
        <v/>
      </c>
      <c r="L23" s="802">
        <v>150</v>
      </c>
      <c r="M23" s="278"/>
      <c r="N23" s="299"/>
      <c r="O23" s="275" t="str">
        <f t="shared" si="3"/>
        <v/>
      </c>
      <c r="P23" s="285"/>
    </row>
    <row r="24" spans="1:16" ht="23.1" customHeight="1" thickBot="1">
      <c r="A24" s="294"/>
      <c r="B24" s="291" t="s">
        <v>977</v>
      </c>
      <c r="C24" s="811" t="str">
        <f t="shared" si="0"/>
        <v/>
      </c>
      <c r="D24" s="802">
        <v>200</v>
      </c>
      <c r="E24" s="902"/>
      <c r="F24" s="862" t="s">
        <v>202</v>
      </c>
      <c r="G24" s="811" t="str">
        <f t="shared" si="2"/>
        <v/>
      </c>
      <c r="H24" s="802">
        <v>100</v>
      </c>
      <c r="I24" s="278"/>
      <c r="J24" s="809" t="s">
        <v>402</v>
      </c>
      <c r="K24" s="811" t="str">
        <f t="shared" si="1"/>
        <v/>
      </c>
      <c r="L24" s="802">
        <v>120</v>
      </c>
      <c r="M24" s="278"/>
      <c r="N24" s="299"/>
      <c r="O24" s="275" t="str">
        <f t="shared" si="3"/>
        <v/>
      </c>
      <c r="P24" s="285"/>
    </row>
    <row r="25" spans="1:16" ht="23.1" customHeight="1" thickTop="1" thickBot="1">
      <c r="A25" s="294"/>
      <c r="B25" s="291" t="s">
        <v>978</v>
      </c>
      <c r="C25" s="811" t="str">
        <f t="shared" si="0"/>
        <v/>
      </c>
      <c r="D25" s="802">
        <v>500</v>
      </c>
      <c r="E25" s="866"/>
      <c r="F25" s="865" t="s">
        <v>970</v>
      </c>
      <c r="G25" s="807">
        <f>SUM(G6:G24)</f>
        <v>0</v>
      </c>
      <c r="H25" s="807">
        <v>5010</v>
      </c>
      <c r="I25" s="278"/>
      <c r="J25" s="809" t="s">
        <v>1008</v>
      </c>
      <c r="K25" s="811" t="str">
        <f t="shared" si="1"/>
        <v/>
      </c>
      <c r="L25" s="802">
        <v>480</v>
      </c>
      <c r="M25" s="278"/>
      <c r="N25" s="299"/>
      <c r="O25" s="275" t="str">
        <f t="shared" si="3"/>
        <v/>
      </c>
      <c r="P25" s="285"/>
    </row>
    <row r="26" spans="1:16" ht="23.1" customHeight="1" thickTop="1">
      <c r="A26" s="294"/>
      <c r="B26" s="291" t="s">
        <v>979</v>
      </c>
      <c r="C26" s="811" t="str">
        <f t="shared" si="0"/>
        <v/>
      </c>
      <c r="D26" s="802">
        <v>500</v>
      </c>
      <c r="E26" s="488"/>
      <c r="F26" s="863" t="s">
        <v>971</v>
      </c>
      <c r="G26" s="813" t="str">
        <f t="shared" si="2"/>
        <v/>
      </c>
      <c r="H26" s="802">
        <v>200</v>
      </c>
      <c r="I26" s="278"/>
      <c r="J26" s="809" t="s">
        <v>1009</v>
      </c>
      <c r="K26" s="811" t="str">
        <f t="shared" si="1"/>
        <v/>
      </c>
      <c r="L26" s="802">
        <v>150</v>
      </c>
      <c r="M26" s="278"/>
      <c r="N26" s="299"/>
      <c r="O26" s="275" t="str">
        <f t="shared" si="3"/>
        <v/>
      </c>
      <c r="P26" s="285"/>
    </row>
    <row r="27" spans="1:16" ht="23.1" customHeight="1">
      <c r="A27" s="294"/>
      <c r="B27" s="291" t="s">
        <v>980</v>
      </c>
      <c r="C27" s="811" t="str">
        <f t="shared" si="0"/>
        <v/>
      </c>
      <c r="D27" s="802">
        <v>400</v>
      </c>
      <c r="E27" s="416"/>
      <c r="F27" s="296" t="s">
        <v>987</v>
      </c>
      <c r="G27" s="811" t="str">
        <f t="shared" si="2"/>
        <v/>
      </c>
      <c r="H27" s="802">
        <v>135</v>
      </c>
      <c r="I27" s="278"/>
      <c r="J27" s="809" t="s">
        <v>1010</v>
      </c>
      <c r="K27" s="811" t="str">
        <f t="shared" si="1"/>
        <v/>
      </c>
      <c r="L27" s="802">
        <v>250</v>
      </c>
      <c r="M27" s="278"/>
      <c r="N27" s="299"/>
      <c r="O27" s="275" t="str">
        <f t="shared" si="3"/>
        <v/>
      </c>
      <c r="P27" s="285"/>
    </row>
    <row r="28" spans="1:16" s="31" customFormat="1" ht="23.1" customHeight="1">
      <c r="A28" s="294"/>
      <c r="B28" s="291" t="s">
        <v>968</v>
      </c>
      <c r="C28" s="811" t="str">
        <f t="shared" si="0"/>
        <v/>
      </c>
      <c r="D28" s="802">
        <v>200</v>
      </c>
      <c r="E28" s="281"/>
      <c r="F28" s="296" t="s">
        <v>1058</v>
      </c>
      <c r="G28" s="811" t="str">
        <f t="shared" si="2"/>
        <v/>
      </c>
      <c r="H28" s="802">
        <v>300</v>
      </c>
      <c r="I28" s="278"/>
      <c r="J28" s="809" t="s">
        <v>1011</v>
      </c>
      <c r="K28" s="811" t="str">
        <f t="shared" si="1"/>
        <v/>
      </c>
      <c r="L28" s="802">
        <v>100</v>
      </c>
      <c r="M28" s="278"/>
      <c r="N28" s="299"/>
      <c r="O28" s="275" t="str">
        <f t="shared" si="3"/>
        <v/>
      </c>
      <c r="P28" s="285"/>
    </row>
    <row r="29" spans="1:16" s="31" customFormat="1" ht="23.1" customHeight="1">
      <c r="A29" s="294"/>
      <c r="B29" s="291" t="s">
        <v>164</v>
      </c>
      <c r="C29" s="811" t="str">
        <f t="shared" si="0"/>
        <v/>
      </c>
      <c r="D29" s="802">
        <v>30</v>
      </c>
      <c r="E29" s="277"/>
      <c r="F29" s="296" t="s">
        <v>988</v>
      </c>
      <c r="G29" s="811" t="str">
        <f t="shared" si="2"/>
        <v/>
      </c>
      <c r="H29" s="802">
        <v>280</v>
      </c>
      <c r="I29" s="278"/>
      <c r="J29" s="809" t="s">
        <v>1012</v>
      </c>
      <c r="K29" s="811" t="str">
        <f t="shared" si="1"/>
        <v/>
      </c>
      <c r="L29" s="802">
        <v>270</v>
      </c>
      <c r="M29" s="278"/>
      <c r="N29" s="299"/>
      <c r="O29" s="275" t="str">
        <f t="shared" si="3"/>
        <v/>
      </c>
      <c r="P29" s="285"/>
    </row>
    <row r="30" spans="1:16" s="31" customFormat="1" ht="23.1" customHeight="1" thickBot="1">
      <c r="A30" s="294"/>
      <c r="B30" s="291" t="s">
        <v>165</v>
      </c>
      <c r="C30" s="811" t="str">
        <f t="shared" si="0"/>
        <v/>
      </c>
      <c r="D30" s="802">
        <v>30</v>
      </c>
      <c r="E30" s="277"/>
      <c r="F30" s="296" t="s">
        <v>1059</v>
      </c>
      <c r="G30" s="811" t="str">
        <f t="shared" si="2"/>
        <v/>
      </c>
      <c r="H30" s="802">
        <v>220</v>
      </c>
      <c r="I30" s="278"/>
      <c r="J30" s="809" t="s">
        <v>1013</v>
      </c>
      <c r="K30" s="811" t="str">
        <f t="shared" si="1"/>
        <v/>
      </c>
      <c r="L30" s="802">
        <v>250</v>
      </c>
      <c r="M30" s="298"/>
      <c r="N30" s="299"/>
      <c r="O30" s="284" t="str">
        <f t="shared" si="3"/>
        <v/>
      </c>
      <c r="P30" s="285"/>
    </row>
    <row r="31" spans="1:16" ht="23.1" customHeight="1" thickTop="1" thickBot="1">
      <c r="A31" s="1107" t="s">
        <v>821</v>
      </c>
      <c r="B31" s="1108"/>
      <c r="C31" s="283">
        <f>SUM(C10:C30)</f>
        <v>0</v>
      </c>
      <c r="D31" s="807">
        <v>6425</v>
      </c>
      <c r="E31" s="277"/>
      <c r="F31" s="296" t="s">
        <v>989</v>
      </c>
      <c r="G31" s="816" t="str">
        <f t="shared" si="2"/>
        <v/>
      </c>
      <c r="H31" s="802">
        <v>200</v>
      </c>
      <c r="I31" s="278"/>
      <c r="J31" s="809" t="s">
        <v>1014</v>
      </c>
      <c r="K31" s="811" t="str">
        <f t="shared" si="1"/>
        <v/>
      </c>
      <c r="L31" s="802">
        <v>320</v>
      </c>
      <c r="M31" s="278"/>
      <c r="N31" s="299"/>
      <c r="O31" s="275" t="str">
        <f t="shared" si="3"/>
        <v/>
      </c>
      <c r="P31" s="285"/>
    </row>
    <row r="32" spans="1:16" ht="23.1" customHeight="1" thickTop="1">
      <c r="A32" s="491"/>
      <c r="B32" s="492" t="s">
        <v>168</v>
      </c>
      <c r="C32" s="812" t="str">
        <f t="shared" si="0"/>
        <v/>
      </c>
      <c r="D32" s="804">
        <v>130</v>
      </c>
      <c r="E32" s="490"/>
      <c r="F32" s="296" t="s">
        <v>1060</v>
      </c>
      <c r="G32" s="816" t="str">
        <f t="shared" si="2"/>
        <v/>
      </c>
      <c r="H32" s="802">
        <v>300</v>
      </c>
      <c r="I32" s="278"/>
      <c r="J32" s="809" t="s">
        <v>790</v>
      </c>
      <c r="K32" s="811" t="str">
        <f t="shared" si="1"/>
        <v/>
      </c>
      <c r="L32" s="802">
        <v>220</v>
      </c>
      <c r="M32" s="297"/>
      <c r="N32" s="299"/>
      <c r="O32" s="284"/>
      <c r="P32" s="274"/>
    </row>
    <row r="33" spans="1:16" ht="23.1" customHeight="1">
      <c r="A33" s="280"/>
      <c r="B33" s="291" t="s">
        <v>981</v>
      </c>
      <c r="C33" s="811" t="str">
        <f t="shared" si="0"/>
        <v/>
      </c>
      <c r="D33" s="805">
        <v>150</v>
      </c>
      <c r="E33" s="490"/>
      <c r="F33" s="296" t="s">
        <v>990</v>
      </c>
      <c r="G33" s="811" t="str">
        <f t="shared" si="2"/>
        <v/>
      </c>
      <c r="H33" s="802">
        <v>110</v>
      </c>
      <c r="I33" s="278"/>
      <c r="J33" s="809" t="s">
        <v>1015</v>
      </c>
      <c r="K33" s="811" t="str">
        <f t="shared" si="1"/>
        <v/>
      </c>
      <c r="L33" s="802">
        <v>150</v>
      </c>
      <c r="M33" s="278"/>
      <c r="N33" s="292"/>
      <c r="O33" s="275"/>
      <c r="P33" s="274"/>
    </row>
    <row r="34" spans="1:16" ht="23.1" customHeight="1" thickBot="1">
      <c r="A34" s="280"/>
      <c r="B34" s="291" t="s">
        <v>982</v>
      </c>
      <c r="C34" s="811" t="str">
        <f t="shared" si="0"/>
        <v/>
      </c>
      <c r="D34" s="805">
        <v>150</v>
      </c>
      <c r="E34" s="859"/>
      <c r="F34" s="296" t="s">
        <v>1061</v>
      </c>
      <c r="G34" s="811" t="str">
        <f t="shared" si="2"/>
        <v/>
      </c>
      <c r="H34" s="802">
        <v>100</v>
      </c>
      <c r="I34" s="278"/>
      <c r="J34" s="809" t="s">
        <v>1016</v>
      </c>
      <c r="K34" s="811" t="str">
        <f t="shared" si="1"/>
        <v/>
      </c>
      <c r="L34" s="802">
        <v>60</v>
      </c>
      <c r="M34" s="278"/>
      <c r="N34" s="292"/>
      <c r="O34" s="275"/>
      <c r="P34" s="274"/>
    </row>
    <row r="35" spans="1:16" ht="23.1" customHeight="1" thickTop="1" thickBot="1">
      <c r="A35" s="280"/>
      <c r="B35" s="291" t="s">
        <v>169</v>
      </c>
      <c r="C35" s="811" t="str">
        <f t="shared" si="0"/>
        <v/>
      </c>
      <c r="D35" s="805">
        <v>100</v>
      </c>
      <c r="E35" s="864"/>
      <c r="F35" s="856"/>
      <c r="G35" s="282">
        <f>SUM(G26:G34)</f>
        <v>0</v>
      </c>
      <c r="H35" s="282">
        <v>1845</v>
      </c>
      <c r="I35" s="278"/>
      <c r="J35" s="809" t="s">
        <v>1017</v>
      </c>
      <c r="K35" s="811" t="str">
        <f t="shared" si="1"/>
        <v/>
      </c>
      <c r="L35" s="802">
        <v>200</v>
      </c>
      <c r="M35" s="278"/>
      <c r="N35" s="292"/>
      <c r="O35" s="275"/>
      <c r="P35" s="274"/>
    </row>
    <row r="36" spans="1:16" ht="23.1" customHeight="1" thickTop="1">
      <c r="A36" s="280"/>
      <c r="B36" s="291" t="s">
        <v>983</v>
      </c>
      <c r="C36" s="811" t="str">
        <f t="shared" si="0"/>
        <v/>
      </c>
      <c r="D36" s="857">
        <v>500</v>
      </c>
      <c r="E36" s="861"/>
      <c r="I36" s="278"/>
      <c r="J36" s="809" t="s">
        <v>1018</v>
      </c>
      <c r="K36" s="811" t="str">
        <f t="shared" si="1"/>
        <v/>
      </c>
      <c r="L36" s="802">
        <v>350</v>
      </c>
      <c r="M36" s="278"/>
      <c r="N36" s="292"/>
      <c r="O36" s="275"/>
      <c r="P36" s="274"/>
    </row>
    <row r="37" spans="1:16" ht="23.1" customHeight="1">
      <c r="A37" s="417"/>
      <c r="B37" s="291" t="s">
        <v>984</v>
      </c>
      <c r="C37" s="813" t="str">
        <f t="shared" si="0"/>
        <v/>
      </c>
      <c r="D37" s="858">
        <v>250</v>
      </c>
      <c r="E37" s="860"/>
      <c r="I37" s="278"/>
      <c r="J37" s="809" t="s">
        <v>1019</v>
      </c>
      <c r="K37" s="811" t="str">
        <f t="shared" si="1"/>
        <v/>
      </c>
      <c r="L37" s="802">
        <v>100</v>
      </c>
      <c r="M37" s="278"/>
      <c r="N37" s="292"/>
      <c r="O37" s="275"/>
      <c r="P37" s="274"/>
    </row>
    <row r="38" spans="1:16" ht="23.1" customHeight="1">
      <c r="A38" s="280"/>
      <c r="B38" s="291" t="s">
        <v>985</v>
      </c>
      <c r="C38" s="811" t="str">
        <f t="shared" si="0"/>
        <v/>
      </c>
      <c r="D38" s="802">
        <v>80</v>
      </c>
      <c r="I38" s="278"/>
      <c r="J38" s="809" t="s">
        <v>1020</v>
      </c>
      <c r="K38" s="811" t="str">
        <f t="shared" si="1"/>
        <v/>
      </c>
      <c r="L38" s="802">
        <v>200</v>
      </c>
      <c r="M38" s="278"/>
      <c r="N38" s="292"/>
      <c r="O38" s="275"/>
      <c r="P38" s="274"/>
    </row>
    <row r="39" spans="1:16" ht="23.1" customHeight="1">
      <c r="A39" s="280"/>
      <c r="B39" s="291" t="s">
        <v>170</v>
      </c>
      <c r="C39" s="811" t="str">
        <f t="shared" si="0"/>
        <v/>
      </c>
      <c r="D39" s="802">
        <v>30</v>
      </c>
      <c r="I39" s="278"/>
      <c r="J39" s="809" t="s">
        <v>1021</v>
      </c>
      <c r="K39" s="811" t="str">
        <f t="shared" si="1"/>
        <v/>
      </c>
      <c r="L39" s="802">
        <v>240</v>
      </c>
      <c r="M39" s="278"/>
      <c r="N39" s="292"/>
      <c r="O39" s="275"/>
      <c r="P39" s="274"/>
    </row>
    <row r="40" spans="1:16" ht="23.1" customHeight="1" thickBot="1">
      <c r="A40" s="571"/>
      <c r="B40" s="559" t="s">
        <v>171</v>
      </c>
      <c r="C40" s="814" t="str">
        <f t="shared" si="0"/>
        <v/>
      </c>
      <c r="D40" s="808">
        <v>150</v>
      </c>
      <c r="I40" s="278"/>
      <c r="J40" s="809" t="s">
        <v>1022</v>
      </c>
      <c r="K40" s="811" t="str">
        <f t="shared" si="1"/>
        <v/>
      </c>
      <c r="L40" s="802">
        <v>420</v>
      </c>
      <c r="M40" s="278"/>
      <c r="N40" s="292"/>
      <c r="O40" s="275"/>
      <c r="P40" s="274"/>
    </row>
    <row r="41" spans="1:16" ht="23.1" customHeight="1" thickTop="1" thickBot="1">
      <c r="A41" s="1107" t="s">
        <v>823</v>
      </c>
      <c r="B41" s="1108"/>
      <c r="C41" s="283">
        <f>SUM(C31:C39)</f>
        <v>0</v>
      </c>
      <c r="D41" s="807">
        <v>1540</v>
      </c>
      <c r="I41" s="278"/>
      <c r="J41" s="809" t="s">
        <v>1023</v>
      </c>
      <c r="K41" s="811" t="str">
        <f t="shared" si="1"/>
        <v/>
      </c>
      <c r="L41" s="802">
        <v>260</v>
      </c>
      <c r="M41" s="278"/>
      <c r="N41" s="292"/>
      <c r="O41" s="275"/>
      <c r="P41" s="274"/>
    </row>
    <row r="42" spans="1:16" ht="23.1" customHeight="1" thickTop="1">
      <c r="A42" s="280"/>
      <c r="B42" s="279" t="s">
        <v>172</v>
      </c>
      <c r="C42" s="811" t="str">
        <f t="shared" si="0"/>
        <v/>
      </c>
      <c r="D42" s="802">
        <v>300</v>
      </c>
      <c r="I42" s="278"/>
      <c r="J42" s="809" t="s">
        <v>1024</v>
      </c>
      <c r="K42" s="811" t="str">
        <f t="shared" si="1"/>
        <v/>
      </c>
      <c r="L42" s="802">
        <v>275</v>
      </c>
      <c r="M42" s="278"/>
      <c r="N42" s="292"/>
      <c r="O42" s="275"/>
      <c r="P42" s="274"/>
    </row>
    <row r="43" spans="1:16" ht="23.1" customHeight="1">
      <c r="A43" s="280"/>
      <c r="B43" s="279" t="s">
        <v>586</v>
      </c>
      <c r="C43" s="811" t="str">
        <f t="shared" si="0"/>
        <v/>
      </c>
      <c r="D43" s="802">
        <f>SUM('[6]エリア情報【50A】 (2)'!E1523)</f>
        <v>80</v>
      </c>
      <c r="I43" s="278"/>
      <c r="J43" s="809" t="s">
        <v>1025</v>
      </c>
      <c r="K43" s="811" t="str">
        <f t="shared" si="1"/>
        <v/>
      </c>
      <c r="L43" s="802">
        <v>125</v>
      </c>
      <c r="M43" s="278"/>
      <c r="N43" s="292"/>
      <c r="O43" s="275"/>
      <c r="P43" s="274"/>
    </row>
    <row r="44" spans="1:16" ht="23.1" customHeight="1">
      <c r="A44" s="280"/>
      <c r="B44" s="279" t="s">
        <v>173</v>
      </c>
      <c r="C44" s="811" t="str">
        <f t="shared" si="0"/>
        <v/>
      </c>
      <c r="D44" s="802">
        <f>SUM('[6]エリア情報【50A】 (2)'!E1525)</f>
        <v>200</v>
      </c>
      <c r="I44" s="278"/>
      <c r="J44" s="809" t="s">
        <v>1026</v>
      </c>
      <c r="K44" s="811" t="str">
        <f t="shared" si="1"/>
        <v/>
      </c>
      <c r="L44" s="802">
        <v>30</v>
      </c>
      <c r="M44" s="278"/>
      <c r="N44" s="292"/>
      <c r="O44" s="275"/>
      <c r="P44" s="274"/>
    </row>
    <row r="45" spans="1:16" ht="23.1" customHeight="1">
      <c r="A45" s="280"/>
      <c r="B45" s="279" t="s">
        <v>174</v>
      </c>
      <c r="C45" s="811" t="str">
        <f t="shared" si="0"/>
        <v/>
      </c>
      <c r="D45" s="802">
        <f>SUM('[6]エリア情報【50A】 (2)'!E1526)</f>
        <v>250</v>
      </c>
      <c r="I45" s="278"/>
      <c r="J45" s="809" t="s">
        <v>1027</v>
      </c>
      <c r="K45" s="811" t="str">
        <f t="shared" si="1"/>
        <v/>
      </c>
      <c r="L45" s="802">
        <v>230</v>
      </c>
      <c r="M45" s="278"/>
      <c r="N45" s="292"/>
      <c r="O45" s="275"/>
      <c r="P45" s="274"/>
    </row>
    <row r="46" spans="1:16" ht="23.1" customHeight="1">
      <c r="A46" s="280"/>
      <c r="B46" s="279" t="s">
        <v>175</v>
      </c>
      <c r="C46" s="811" t="str">
        <f t="shared" si="0"/>
        <v/>
      </c>
      <c r="D46" s="802">
        <f>SUM('[6]エリア情報【50A】 (2)'!E1527)</f>
        <v>120</v>
      </c>
      <c r="I46" s="278"/>
      <c r="J46" s="809" t="s">
        <v>1028</v>
      </c>
      <c r="K46" s="811" t="str">
        <f t="shared" si="1"/>
        <v/>
      </c>
      <c r="L46" s="802">
        <v>180</v>
      </c>
      <c r="M46" s="278"/>
      <c r="N46" s="292"/>
      <c r="O46" s="275"/>
      <c r="P46" s="274"/>
    </row>
    <row r="47" spans="1:16" ht="23.1" customHeight="1">
      <c r="A47" s="280"/>
      <c r="B47" s="279" t="s">
        <v>986</v>
      </c>
      <c r="C47" s="811" t="str">
        <f t="shared" si="0"/>
        <v/>
      </c>
      <c r="D47" s="802">
        <f>SUM('[6]エリア情報【50A】 (2)'!E1528)</f>
        <v>500</v>
      </c>
      <c r="I47" s="278"/>
      <c r="J47" s="809" t="s">
        <v>1029</v>
      </c>
      <c r="K47" s="811" t="str">
        <f t="shared" si="1"/>
        <v/>
      </c>
      <c r="L47" s="802">
        <v>195</v>
      </c>
      <c r="M47" s="278"/>
      <c r="N47" s="292"/>
      <c r="O47" s="275"/>
      <c r="P47" s="274"/>
    </row>
    <row r="48" spans="1:16" ht="23.1" customHeight="1" thickBot="1">
      <c r="A48" s="280"/>
      <c r="B48" s="279" t="s">
        <v>166</v>
      </c>
      <c r="C48" s="815" t="str">
        <f t="shared" si="0"/>
        <v/>
      </c>
      <c r="D48" s="802">
        <f>SUM('[6]エリア情報【50A】 (2)'!E1531)</f>
        <v>70</v>
      </c>
      <c r="I48" s="281"/>
      <c r="J48" s="809" t="s">
        <v>1030</v>
      </c>
      <c r="K48" s="811" t="str">
        <f t="shared" si="1"/>
        <v/>
      </c>
      <c r="L48" s="802">
        <v>300</v>
      </c>
      <c r="M48" s="278"/>
      <c r="N48" s="292"/>
      <c r="O48" s="275"/>
      <c r="P48" s="274"/>
    </row>
    <row r="49" spans="1:16" ht="23.1" customHeight="1" thickTop="1" thickBot="1">
      <c r="A49" s="280"/>
      <c r="B49" s="279" t="s">
        <v>167</v>
      </c>
      <c r="C49" s="813" t="str">
        <f t="shared" si="0"/>
        <v/>
      </c>
      <c r="D49" s="802">
        <f>SUM('[6]エリア情報【50A】 (2)'!E1532)</f>
        <v>100</v>
      </c>
      <c r="I49" s="1109" t="s">
        <v>822</v>
      </c>
      <c r="J49" s="1108"/>
      <c r="K49" s="282">
        <f>SUM(K6:K48)</f>
        <v>0</v>
      </c>
      <c r="L49" s="282">
        <v>9365</v>
      </c>
      <c r="M49" s="278"/>
      <c r="N49" s="292"/>
      <c r="O49" s="275"/>
      <c r="P49" s="274"/>
    </row>
    <row r="50" spans="1:16" ht="23.1" customHeight="1" thickTop="1" thickBot="1">
      <c r="A50" s="280"/>
      <c r="B50" s="279" t="s">
        <v>176</v>
      </c>
      <c r="C50" s="811" t="str">
        <f t="shared" si="0"/>
        <v/>
      </c>
      <c r="D50" s="802">
        <f>SUM('[6]エリア情報【50A】 (2)'!E1533)</f>
        <v>200</v>
      </c>
      <c r="I50" s="1110" t="s">
        <v>820</v>
      </c>
      <c r="J50" s="1111"/>
      <c r="K50" s="273">
        <f>SUM(C9,C31,C41,C60,G25,G35,K49)</f>
        <v>0</v>
      </c>
      <c r="L50" s="810">
        <v>28105</v>
      </c>
      <c r="M50" s="278"/>
      <c r="N50" s="292"/>
      <c r="O50" s="275"/>
      <c r="P50" s="274"/>
    </row>
    <row r="51" spans="1:16" ht="23.1" customHeight="1">
      <c r="A51" s="280"/>
      <c r="B51" s="279" t="s">
        <v>177</v>
      </c>
      <c r="C51" s="813" t="str">
        <f t="shared" si="0"/>
        <v/>
      </c>
      <c r="D51" s="802">
        <f>SUM('[6]エリア情報【50A】 (2)'!E1534)</f>
        <v>120</v>
      </c>
      <c r="M51" s="278"/>
      <c r="N51" s="292"/>
      <c r="O51" s="275"/>
      <c r="P51" s="274"/>
    </row>
    <row r="52" spans="1:16" ht="23.1" customHeight="1">
      <c r="A52" s="280"/>
      <c r="B52" s="279" t="s">
        <v>178</v>
      </c>
      <c r="C52" s="811" t="str">
        <f t="shared" si="0"/>
        <v/>
      </c>
      <c r="D52" s="802">
        <f>SUM('[6]エリア情報【50A】 (2)'!E1535)</f>
        <v>80</v>
      </c>
      <c r="M52" s="278"/>
      <c r="N52" s="292"/>
      <c r="O52" s="275"/>
      <c r="P52" s="274"/>
    </row>
    <row r="53" spans="1:16" ht="23.1" customHeight="1">
      <c r="A53" s="572"/>
      <c r="B53" s="279" t="s">
        <v>442</v>
      </c>
      <c r="C53" s="813" t="str">
        <f t="shared" si="0"/>
        <v/>
      </c>
      <c r="D53" s="802">
        <f>SUM('[6]エリア情報【50A】 (2)'!E1536)</f>
        <v>120</v>
      </c>
      <c r="M53" s="278"/>
      <c r="N53" s="292"/>
      <c r="O53" s="275"/>
      <c r="P53" s="274"/>
    </row>
    <row r="54" spans="1:16" ht="23.1" customHeight="1">
      <c r="A54" s="572"/>
      <c r="B54" s="279" t="s">
        <v>179</v>
      </c>
      <c r="C54" s="811" t="str">
        <f t="shared" si="0"/>
        <v/>
      </c>
      <c r="D54" s="802">
        <f>SUM('[6]エリア情報【50A】 (2)'!E1538)</f>
        <v>150</v>
      </c>
      <c r="M54" s="278"/>
      <c r="N54" s="292"/>
      <c r="O54" s="275"/>
      <c r="P54" s="274"/>
    </row>
    <row r="55" spans="1:16" ht="23.1" customHeight="1">
      <c r="A55" s="300"/>
      <c r="B55" s="279" t="s">
        <v>180</v>
      </c>
      <c r="C55" s="811" t="str">
        <f t="shared" si="0"/>
        <v/>
      </c>
      <c r="D55" s="802">
        <f>SUM('[6]エリア情報【50A】 (2)'!E1539)</f>
        <v>200</v>
      </c>
      <c r="M55" s="278"/>
      <c r="N55" s="292"/>
      <c r="O55" s="275"/>
      <c r="P55" s="274"/>
    </row>
    <row r="56" spans="1:16" ht="23.1" customHeight="1">
      <c r="A56" s="294"/>
      <c r="B56" s="279" t="s">
        <v>181</v>
      </c>
      <c r="C56" s="811" t="str">
        <f t="shared" si="0"/>
        <v/>
      </c>
      <c r="D56" s="802">
        <f>SUM('[6]エリア情報【50A】 (2)'!E1540)</f>
        <v>500</v>
      </c>
      <c r="M56" s="278"/>
      <c r="N56" s="293"/>
      <c r="O56" s="287"/>
      <c r="P56" s="274"/>
    </row>
    <row r="57" spans="1:16" ht="23.1" customHeight="1">
      <c r="A57" s="294"/>
      <c r="B57" s="279" t="s">
        <v>182</v>
      </c>
      <c r="C57" s="811" t="str">
        <f t="shared" si="0"/>
        <v/>
      </c>
      <c r="D57" s="802">
        <f>SUM('[6]エリア情報【50A】 (2)'!E1541)</f>
        <v>250</v>
      </c>
      <c r="M57" s="278"/>
      <c r="N57" s="292"/>
      <c r="O57" s="275"/>
      <c r="P57" s="274"/>
    </row>
    <row r="58" spans="1:16" ht="23.1" customHeight="1">
      <c r="A58" s="294"/>
      <c r="B58" s="279" t="s">
        <v>183</v>
      </c>
      <c r="C58" s="811" t="str">
        <f t="shared" si="0"/>
        <v/>
      </c>
      <c r="D58" s="802">
        <f>SUM('[6]エリア情報【50A】 (2)'!E1542)</f>
        <v>80</v>
      </c>
      <c r="M58" s="278"/>
      <c r="N58" s="290"/>
      <c r="O58" s="289"/>
      <c r="P58" s="274"/>
    </row>
    <row r="59" spans="1:16" ht="23.1" customHeight="1" thickBot="1">
      <c r="A59" s="294"/>
      <c r="B59" s="279" t="s">
        <v>184</v>
      </c>
      <c r="C59" s="811" t="str">
        <f t="shared" si="0"/>
        <v/>
      </c>
      <c r="D59" s="802">
        <f>SUM('[6]エリア情報【50A】 (2)'!E1543)</f>
        <v>140</v>
      </c>
      <c r="M59" s="278"/>
      <c r="N59" s="276"/>
      <c r="O59" s="275"/>
      <c r="P59" s="274"/>
    </row>
    <row r="60" spans="1:16" ht="23.1" customHeight="1" thickTop="1" thickBot="1">
      <c r="A60" s="573"/>
      <c r="B60" s="801" t="s">
        <v>969</v>
      </c>
      <c r="C60" s="283">
        <f>SUM(C42:C59)</f>
        <v>0</v>
      </c>
      <c r="D60" s="807">
        <v>3460</v>
      </c>
      <c r="M60" s="278"/>
      <c r="N60" s="288"/>
      <c r="O60" s="287"/>
      <c r="P60" s="286"/>
    </row>
    <row r="61" spans="1:16" ht="23.1" customHeight="1">
      <c r="M61" s="278"/>
      <c r="N61" s="276"/>
      <c r="O61" s="275"/>
      <c r="P61" s="285"/>
    </row>
    <row r="62" spans="1:16" ht="23.1" customHeight="1">
      <c r="M62" s="278"/>
      <c r="N62" s="276"/>
      <c r="O62" s="275"/>
      <c r="P62" s="274"/>
    </row>
    <row r="63" spans="1:16" ht="23.1" customHeight="1">
      <c r="M63" s="281"/>
      <c r="N63" s="276"/>
      <c r="O63" s="275"/>
      <c r="P63" s="274"/>
    </row>
    <row r="64" spans="1:16" ht="23.1" customHeight="1">
      <c r="M64" s="277"/>
      <c r="N64" s="276"/>
      <c r="O64" s="275"/>
      <c r="P64" s="274"/>
    </row>
    <row r="65" spans="13:16" ht="23.1" customHeight="1">
      <c r="M65" s="281"/>
      <c r="N65" s="276"/>
      <c r="O65" s="275"/>
      <c r="P65" s="274"/>
    </row>
    <row r="66" spans="13:16" ht="23.1" customHeight="1">
      <c r="M66" s="277"/>
      <c r="N66" s="276"/>
      <c r="O66" s="275"/>
      <c r="P66" s="274"/>
    </row>
    <row r="67" spans="13:16" ht="23.1" customHeight="1">
      <c r="M67" s="277"/>
      <c r="N67" s="276"/>
      <c r="O67" s="275"/>
      <c r="P67" s="274"/>
    </row>
    <row r="68" spans="13:16" ht="23.1" customHeight="1" thickBot="1">
      <c r="M68" s="272"/>
      <c r="N68" s="271"/>
      <c r="O68" s="270"/>
      <c r="P68" s="269"/>
    </row>
  </sheetData>
  <sheetProtection selectLockedCells="1"/>
  <mergeCells count="27">
    <mergeCell ref="A3:D3"/>
    <mergeCell ref="E3:F3"/>
    <mergeCell ref="G3:I3"/>
    <mergeCell ref="K3:L3"/>
    <mergeCell ref="M3:P3"/>
    <mergeCell ref="A1:O1"/>
    <mergeCell ref="A2:D2"/>
    <mergeCell ref="E2:F2"/>
    <mergeCell ref="K2:L2"/>
    <mergeCell ref="M2:P2"/>
    <mergeCell ref="P4:P5"/>
    <mergeCell ref="A4:B5"/>
    <mergeCell ref="C4:C5"/>
    <mergeCell ref="D4:D5"/>
    <mergeCell ref="E4:F5"/>
    <mergeCell ref="G4:G5"/>
    <mergeCell ref="H4:H5"/>
    <mergeCell ref="I4:J5"/>
    <mergeCell ref="K4:K5"/>
    <mergeCell ref="L4:L5"/>
    <mergeCell ref="M4:N5"/>
    <mergeCell ref="O4:O5"/>
    <mergeCell ref="A9:B9"/>
    <mergeCell ref="A31:B31"/>
    <mergeCell ref="A41:B41"/>
    <mergeCell ref="I49:J49"/>
    <mergeCell ref="I50:J50"/>
  </mergeCells>
  <phoneticPr fontId="6"/>
  <printOptions horizontalCentered="1" verticalCentered="1"/>
  <pageMargins left="0.15748031496062992" right="0" top="0.22" bottom="0" header="0.28999999999999998" footer="0.69"/>
  <pageSetup paperSize="9" scale="50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1:P235"/>
  <sheetViews>
    <sheetView workbookViewId="0">
      <selection activeCell="D26" sqref="D26"/>
    </sheetView>
  </sheetViews>
  <sheetFormatPr defaultColWidth="2.5" defaultRowHeight="18" customHeight="1"/>
  <cols>
    <col min="1" max="1" width="5.625" style="21" customWidth="1"/>
    <col min="2" max="2" width="3.875" style="22" customWidth="1"/>
    <col min="3" max="3" width="10.375" style="84" customWidth="1"/>
    <col min="4" max="4" width="3.875" style="22" customWidth="1"/>
    <col min="5" max="5" width="5.125" style="84" customWidth="1"/>
    <col min="6" max="6" width="3.875" style="22" customWidth="1"/>
    <col min="7" max="7" width="10.625" style="25" customWidth="1"/>
    <col min="8" max="10" width="8" style="25" customWidth="1"/>
    <col min="11" max="11" width="7.5" style="87" customWidth="1"/>
    <col min="12" max="16384" width="2.5" style="25"/>
  </cols>
  <sheetData>
    <row r="1" spans="1:11" ht="18" customHeight="1">
      <c r="A1" s="94"/>
      <c r="B1" s="89"/>
      <c r="C1" s="154" t="s">
        <v>443</v>
      </c>
      <c r="D1" s="80"/>
      <c r="E1" s="80"/>
      <c r="F1" s="81"/>
      <c r="G1" s="181" t="s">
        <v>308</v>
      </c>
      <c r="H1" s="146" t="s">
        <v>300</v>
      </c>
      <c r="I1" s="136" t="s">
        <v>301</v>
      </c>
      <c r="J1" s="137" t="s">
        <v>582</v>
      </c>
      <c r="K1" s="138" t="s">
        <v>729</v>
      </c>
    </row>
    <row r="2" spans="1:11" s="22" customFormat="1" ht="18" customHeight="1">
      <c r="A2" s="242"/>
      <c r="B2" s="24"/>
      <c r="C2" s="23"/>
      <c r="D2" s="82"/>
      <c r="E2" s="82"/>
      <c r="F2" s="83"/>
      <c r="G2" s="151" t="str">
        <f>IF(G230=0,"",G230)</f>
        <v/>
      </c>
      <c r="H2" s="147" t="s">
        <v>728</v>
      </c>
      <c r="I2" s="139" t="s">
        <v>728</v>
      </c>
      <c r="J2" s="139" t="s">
        <v>728</v>
      </c>
      <c r="K2" s="140" t="s">
        <v>728</v>
      </c>
    </row>
    <row r="3" spans="1:11" ht="18" customHeight="1">
      <c r="A3" s="162" t="s">
        <v>747</v>
      </c>
      <c r="B3" s="817"/>
      <c r="C3" s="560" t="s">
        <v>753</v>
      </c>
      <c r="D3" s="451">
        <v>1</v>
      </c>
      <c r="E3" s="451" t="s">
        <v>731</v>
      </c>
      <c r="F3" s="451"/>
      <c r="G3" s="824" t="str">
        <f>IF(B3=1,H3,IF(B3=2,I3,IF(B3=3,J3,IF(B3=4,K3,IF(B3=5,I3+J3,+"")))))</f>
        <v/>
      </c>
      <c r="H3" s="470">
        <v>170</v>
      </c>
      <c r="I3" s="326">
        <v>135</v>
      </c>
      <c r="J3" s="326">
        <v>30</v>
      </c>
      <c r="K3" s="327">
        <v>5</v>
      </c>
    </row>
    <row r="4" spans="1:11" ht="18" customHeight="1">
      <c r="A4" s="162" t="s">
        <v>747</v>
      </c>
      <c r="B4" s="817"/>
      <c r="C4" s="560" t="s">
        <v>753</v>
      </c>
      <c r="D4" s="451">
        <v>2</v>
      </c>
      <c r="E4" s="451" t="s">
        <v>731</v>
      </c>
      <c r="F4" s="451"/>
      <c r="G4" s="825" t="str">
        <f>IF(B4=1,H4,IF(B4=2,I4,IF(B4=3,J4,IF(B4=4,K4,IF(B4=5,I4+J4,+"")))))</f>
        <v/>
      </c>
      <c r="H4" s="421">
        <v>425</v>
      </c>
      <c r="I4" s="455">
        <v>335</v>
      </c>
      <c r="J4" s="455">
        <v>80</v>
      </c>
      <c r="K4" s="456">
        <v>10</v>
      </c>
    </row>
    <row r="5" spans="1:11" ht="18" customHeight="1">
      <c r="A5" s="162" t="s">
        <v>747</v>
      </c>
      <c r="B5" s="817"/>
      <c r="C5" s="560" t="s">
        <v>753</v>
      </c>
      <c r="D5" s="451">
        <v>3</v>
      </c>
      <c r="E5" s="451" t="s">
        <v>731</v>
      </c>
      <c r="F5" s="451"/>
      <c r="G5" s="825" t="str">
        <f t="shared" ref="G5:G68" si="0">IF(B5=1,H5,IF(B5=2,I5,IF(B5=3,J5,IF(B5=4,K5,IF(B5=5,I5+J5,+"")))))</f>
        <v/>
      </c>
      <c r="H5" s="421">
        <v>215</v>
      </c>
      <c r="I5" s="455">
        <v>205</v>
      </c>
      <c r="J5" s="455">
        <v>10</v>
      </c>
      <c r="K5" s="456">
        <v>0</v>
      </c>
    </row>
    <row r="6" spans="1:11" ht="18" customHeight="1">
      <c r="A6" s="162" t="s">
        <v>747</v>
      </c>
      <c r="B6" s="817"/>
      <c r="C6" s="560" t="s">
        <v>753</v>
      </c>
      <c r="D6" s="451">
        <v>4</v>
      </c>
      <c r="E6" s="451" t="s">
        <v>731</v>
      </c>
      <c r="F6" s="451"/>
      <c r="G6" s="825" t="str">
        <f t="shared" si="0"/>
        <v/>
      </c>
      <c r="H6" s="421">
        <v>180</v>
      </c>
      <c r="I6" s="455">
        <v>170</v>
      </c>
      <c r="J6" s="455">
        <v>10</v>
      </c>
      <c r="K6" s="456">
        <v>0</v>
      </c>
    </row>
    <row r="7" spans="1:11" ht="18" customHeight="1">
      <c r="A7" s="162" t="s">
        <v>747</v>
      </c>
      <c r="B7" s="817"/>
      <c r="C7" s="560" t="s">
        <v>752</v>
      </c>
      <c r="D7" s="451">
        <v>1</v>
      </c>
      <c r="E7" s="451" t="s">
        <v>731</v>
      </c>
      <c r="F7" s="451"/>
      <c r="G7" s="825" t="str">
        <f t="shared" si="0"/>
        <v/>
      </c>
      <c r="H7" s="421">
        <v>405</v>
      </c>
      <c r="I7" s="455">
        <v>225</v>
      </c>
      <c r="J7" s="455">
        <v>170</v>
      </c>
      <c r="K7" s="456">
        <v>10</v>
      </c>
    </row>
    <row r="8" spans="1:11" ht="18" customHeight="1">
      <c r="A8" s="162" t="s">
        <v>747</v>
      </c>
      <c r="B8" s="817"/>
      <c r="C8" s="560" t="s">
        <v>752</v>
      </c>
      <c r="D8" s="451">
        <v>2</v>
      </c>
      <c r="E8" s="451" t="s">
        <v>731</v>
      </c>
      <c r="F8" s="451"/>
      <c r="G8" s="825" t="str">
        <f t="shared" si="0"/>
        <v/>
      </c>
      <c r="H8" s="421">
        <v>330</v>
      </c>
      <c r="I8" s="455">
        <v>225</v>
      </c>
      <c r="J8" s="455">
        <v>100</v>
      </c>
      <c r="K8" s="456">
        <v>5</v>
      </c>
    </row>
    <row r="9" spans="1:11" ht="18" customHeight="1">
      <c r="A9" s="162" t="s">
        <v>747</v>
      </c>
      <c r="B9" s="817"/>
      <c r="C9" s="560" t="s">
        <v>752</v>
      </c>
      <c r="D9" s="451">
        <v>3</v>
      </c>
      <c r="E9" s="451" t="s">
        <v>731</v>
      </c>
      <c r="F9" s="451"/>
      <c r="G9" s="825" t="str">
        <f t="shared" si="0"/>
        <v/>
      </c>
      <c r="H9" s="421">
        <v>195</v>
      </c>
      <c r="I9" s="455">
        <v>120</v>
      </c>
      <c r="J9" s="455">
        <v>70</v>
      </c>
      <c r="K9" s="456">
        <v>5</v>
      </c>
    </row>
    <row r="10" spans="1:11" ht="18" customHeight="1">
      <c r="A10" s="162" t="s">
        <v>747</v>
      </c>
      <c r="B10" s="817"/>
      <c r="C10" s="560" t="s">
        <v>749</v>
      </c>
      <c r="D10" s="451">
        <v>1</v>
      </c>
      <c r="E10" s="451" t="s">
        <v>731</v>
      </c>
      <c r="F10" s="451"/>
      <c r="G10" s="825" t="str">
        <f t="shared" si="0"/>
        <v/>
      </c>
      <c r="H10" s="421">
        <v>95</v>
      </c>
      <c r="I10" s="455">
        <v>60</v>
      </c>
      <c r="J10" s="455">
        <v>30</v>
      </c>
      <c r="K10" s="456">
        <v>5</v>
      </c>
    </row>
    <row r="11" spans="1:11" ht="18" customHeight="1">
      <c r="A11" s="162" t="s">
        <v>747</v>
      </c>
      <c r="B11" s="817"/>
      <c r="C11" s="560" t="s">
        <v>749</v>
      </c>
      <c r="D11" s="451">
        <v>2</v>
      </c>
      <c r="E11" s="451" t="s">
        <v>731</v>
      </c>
      <c r="F11" s="451"/>
      <c r="G11" s="825" t="str">
        <f t="shared" si="0"/>
        <v/>
      </c>
      <c r="H11" s="421">
        <v>135</v>
      </c>
      <c r="I11" s="455">
        <v>130</v>
      </c>
      <c r="J11" s="455">
        <v>0</v>
      </c>
      <c r="K11" s="456">
        <v>5</v>
      </c>
    </row>
    <row r="12" spans="1:11" ht="18" customHeight="1">
      <c r="A12" s="243" t="s">
        <v>747</v>
      </c>
      <c r="B12" s="818"/>
      <c r="C12" s="244" t="s">
        <v>748</v>
      </c>
      <c r="D12" s="245">
        <v>1</v>
      </c>
      <c r="E12" s="245" t="s">
        <v>731</v>
      </c>
      <c r="F12" s="245"/>
      <c r="G12" s="825" t="str">
        <f t="shared" si="0"/>
        <v/>
      </c>
      <c r="H12" s="421">
        <v>415</v>
      </c>
      <c r="I12" s="455">
        <v>290</v>
      </c>
      <c r="J12" s="455">
        <v>110</v>
      </c>
      <c r="K12" s="456">
        <v>15</v>
      </c>
    </row>
    <row r="13" spans="1:11" ht="18" customHeight="1">
      <c r="A13" s="162" t="s">
        <v>747</v>
      </c>
      <c r="B13" s="817"/>
      <c r="C13" s="560" t="s">
        <v>748</v>
      </c>
      <c r="D13" s="451">
        <v>2</v>
      </c>
      <c r="E13" s="451" t="s">
        <v>731</v>
      </c>
      <c r="F13" s="451"/>
      <c r="G13" s="825" t="str">
        <f t="shared" si="0"/>
        <v/>
      </c>
      <c r="H13" s="421">
        <v>295</v>
      </c>
      <c r="I13" s="455">
        <v>270</v>
      </c>
      <c r="J13" s="455">
        <v>20</v>
      </c>
      <c r="K13" s="456">
        <v>5</v>
      </c>
    </row>
    <row r="14" spans="1:11" ht="18" customHeight="1">
      <c r="A14" s="162" t="s">
        <v>747</v>
      </c>
      <c r="B14" s="817"/>
      <c r="C14" s="560" t="s">
        <v>748</v>
      </c>
      <c r="D14" s="451">
        <v>3</v>
      </c>
      <c r="E14" s="451" t="s">
        <v>731</v>
      </c>
      <c r="F14" s="451"/>
      <c r="G14" s="825" t="str">
        <f t="shared" si="0"/>
        <v/>
      </c>
      <c r="H14" s="421">
        <v>320</v>
      </c>
      <c r="I14" s="455">
        <v>245</v>
      </c>
      <c r="J14" s="455">
        <v>70</v>
      </c>
      <c r="K14" s="456">
        <v>5</v>
      </c>
    </row>
    <row r="15" spans="1:11" ht="18" customHeight="1">
      <c r="A15" s="162" t="s">
        <v>747</v>
      </c>
      <c r="B15" s="817"/>
      <c r="C15" s="560" t="s">
        <v>754</v>
      </c>
      <c r="D15" s="451">
        <v>1</v>
      </c>
      <c r="E15" s="451" t="s">
        <v>731</v>
      </c>
      <c r="F15" s="451"/>
      <c r="G15" s="825" t="str">
        <f t="shared" si="0"/>
        <v/>
      </c>
      <c r="H15" s="421">
        <v>230</v>
      </c>
      <c r="I15" s="455">
        <v>215</v>
      </c>
      <c r="J15" s="455">
        <v>10</v>
      </c>
      <c r="K15" s="456">
        <v>5</v>
      </c>
    </row>
    <row r="16" spans="1:11" ht="18" customHeight="1">
      <c r="A16" s="162" t="s">
        <v>747</v>
      </c>
      <c r="B16" s="817"/>
      <c r="C16" s="560" t="s">
        <v>754</v>
      </c>
      <c r="D16" s="451">
        <v>2</v>
      </c>
      <c r="E16" s="451" t="s">
        <v>731</v>
      </c>
      <c r="F16" s="451"/>
      <c r="G16" s="825" t="str">
        <f t="shared" si="0"/>
        <v/>
      </c>
      <c r="H16" s="421">
        <v>300</v>
      </c>
      <c r="I16" s="455">
        <v>225</v>
      </c>
      <c r="J16" s="455">
        <v>70</v>
      </c>
      <c r="K16" s="456">
        <v>5</v>
      </c>
    </row>
    <row r="17" spans="1:11" ht="18" customHeight="1">
      <c r="A17" s="162" t="s">
        <v>747</v>
      </c>
      <c r="B17" s="817"/>
      <c r="C17" s="560" t="s">
        <v>754</v>
      </c>
      <c r="D17" s="451">
        <v>3</v>
      </c>
      <c r="E17" s="451" t="s">
        <v>731</v>
      </c>
      <c r="F17" s="451"/>
      <c r="G17" s="825" t="str">
        <f t="shared" si="0"/>
        <v/>
      </c>
      <c r="H17" s="421">
        <v>140</v>
      </c>
      <c r="I17" s="455">
        <v>105</v>
      </c>
      <c r="J17" s="455">
        <v>30</v>
      </c>
      <c r="K17" s="456">
        <v>5</v>
      </c>
    </row>
    <row r="18" spans="1:11" ht="18" customHeight="1">
      <c r="A18" s="162" t="s">
        <v>747</v>
      </c>
      <c r="B18" s="817"/>
      <c r="C18" s="560" t="s">
        <v>754</v>
      </c>
      <c r="D18" s="451">
        <v>4</v>
      </c>
      <c r="E18" s="451" t="s">
        <v>731</v>
      </c>
      <c r="F18" s="451"/>
      <c r="G18" s="825" t="str">
        <f t="shared" si="0"/>
        <v/>
      </c>
      <c r="H18" s="421">
        <v>200</v>
      </c>
      <c r="I18" s="455">
        <v>185</v>
      </c>
      <c r="J18" s="455">
        <v>10</v>
      </c>
      <c r="K18" s="456">
        <v>5</v>
      </c>
    </row>
    <row r="19" spans="1:11" ht="18" customHeight="1">
      <c r="A19" s="162" t="s">
        <v>747</v>
      </c>
      <c r="B19" s="817"/>
      <c r="C19" s="560" t="s">
        <v>754</v>
      </c>
      <c r="D19" s="451" t="s">
        <v>751</v>
      </c>
      <c r="E19" s="451" t="s">
        <v>731</v>
      </c>
      <c r="F19" s="451"/>
      <c r="G19" s="825" t="str">
        <f t="shared" si="0"/>
        <v/>
      </c>
      <c r="H19" s="421">
        <v>295</v>
      </c>
      <c r="I19" s="455">
        <v>200</v>
      </c>
      <c r="J19" s="455">
        <v>90</v>
      </c>
      <c r="K19" s="456">
        <v>5</v>
      </c>
    </row>
    <row r="20" spans="1:11" ht="18" customHeight="1">
      <c r="A20" s="162" t="s">
        <v>747</v>
      </c>
      <c r="B20" s="817"/>
      <c r="C20" s="560" t="s">
        <v>754</v>
      </c>
      <c r="D20" s="451">
        <v>7</v>
      </c>
      <c r="E20" s="451" t="s">
        <v>731</v>
      </c>
      <c r="F20" s="451"/>
      <c r="G20" s="825" t="str">
        <f t="shared" si="0"/>
        <v/>
      </c>
      <c r="H20" s="421">
        <v>170</v>
      </c>
      <c r="I20" s="455">
        <v>55</v>
      </c>
      <c r="J20" s="455">
        <v>110</v>
      </c>
      <c r="K20" s="456">
        <v>5</v>
      </c>
    </row>
    <row r="21" spans="1:11" ht="18" customHeight="1">
      <c r="A21" s="162" t="s">
        <v>747</v>
      </c>
      <c r="B21" s="817"/>
      <c r="C21" s="560" t="s">
        <v>750</v>
      </c>
      <c r="D21" s="451">
        <v>1</v>
      </c>
      <c r="E21" s="451" t="s">
        <v>731</v>
      </c>
      <c r="F21" s="451"/>
      <c r="G21" s="825" t="str">
        <f t="shared" si="0"/>
        <v/>
      </c>
      <c r="H21" s="421">
        <v>365</v>
      </c>
      <c r="I21" s="455">
        <v>345</v>
      </c>
      <c r="J21" s="455">
        <v>10</v>
      </c>
      <c r="K21" s="456">
        <v>10</v>
      </c>
    </row>
    <row r="22" spans="1:11" ht="18" customHeight="1">
      <c r="A22" s="162" t="s">
        <v>747</v>
      </c>
      <c r="B22" s="817"/>
      <c r="C22" s="560" t="s">
        <v>750</v>
      </c>
      <c r="D22" s="451">
        <v>2</v>
      </c>
      <c r="E22" s="451" t="s">
        <v>731</v>
      </c>
      <c r="F22" s="451"/>
      <c r="G22" s="825" t="str">
        <f t="shared" si="0"/>
        <v/>
      </c>
      <c r="H22" s="421">
        <v>390</v>
      </c>
      <c r="I22" s="455">
        <v>390</v>
      </c>
      <c r="J22" s="455">
        <v>0</v>
      </c>
      <c r="K22" s="456">
        <v>0</v>
      </c>
    </row>
    <row r="23" spans="1:11" ht="18" customHeight="1">
      <c r="A23" s="162" t="s">
        <v>747</v>
      </c>
      <c r="B23" s="817"/>
      <c r="C23" s="560" t="s">
        <v>750</v>
      </c>
      <c r="D23" s="451">
        <v>3</v>
      </c>
      <c r="E23" s="451" t="s">
        <v>731</v>
      </c>
      <c r="F23" s="451"/>
      <c r="G23" s="825" t="str">
        <f t="shared" si="0"/>
        <v/>
      </c>
      <c r="H23" s="421">
        <v>335</v>
      </c>
      <c r="I23" s="455">
        <v>330</v>
      </c>
      <c r="J23" s="455">
        <v>0</v>
      </c>
      <c r="K23" s="456">
        <v>5</v>
      </c>
    </row>
    <row r="24" spans="1:11" ht="18" customHeight="1">
      <c r="A24" s="162" t="s">
        <v>747</v>
      </c>
      <c r="B24" s="817"/>
      <c r="C24" s="560" t="s">
        <v>750</v>
      </c>
      <c r="D24" s="451">
        <v>4</v>
      </c>
      <c r="E24" s="451" t="s">
        <v>731</v>
      </c>
      <c r="F24" s="451"/>
      <c r="G24" s="825" t="str">
        <f t="shared" si="0"/>
        <v/>
      </c>
      <c r="H24" s="421">
        <v>250</v>
      </c>
      <c r="I24" s="455">
        <v>250</v>
      </c>
      <c r="J24" s="455">
        <v>0</v>
      </c>
      <c r="K24" s="456">
        <v>0</v>
      </c>
    </row>
    <row r="25" spans="1:11" ht="18" customHeight="1">
      <c r="A25" s="162" t="s">
        <v>747</v>
      </c>
      <c r="B25" s="817"/>
      <c r="C25" s="560" t="s">
        <v>750</v>
      </c>
      <c r="D25" s="451" t="s">
        <v>751</v>
      </c>
      <c r="E25" s="451" t="s">
        <v>731</v>
      </c>
      <c r="F25" s="451"/>
      <c r="G25" s="825" t="str">
        <f t="shared" si="0"/>
        <v/>
      </c>
      <c r="H25" s="421">
        <v>560</v>
      </c>
      <c r="I25" s="455">
        <v>410</v>
      </c>
      <c r="J25" s="455">
        <v>140</v>
      </c>
      <c r="K25" s="456">
        <v>10</v>
      </c>
    </row>
    <row r="26" spans="1:11" ht="18" customHeight="1">
      <c r="A26" s="162" t="s">
        <v>22</v>
      </c>
      <c r="B26" s="817"/>
      <c r="C26" s="560" t="s">
        <v>787</v>
      </c>
      <c r="D26" s="451">
        <v>1</v>
      </c>
      <c r="E26" s="451" t="s">
        <v>731</v>
      </c>
      <c r="F26" s="451"/>
      <c r="G26" s="825" t="str">
        <f t="shared" si="0"/>
        <v/>
      </c>
      <c r="H26" s="421">
        <v>485</v>
      </c>
      <c r="I26" s="455">
        <v>355</v>
      </c>
      <c r="J26" s="455">
        <v>130</v>
      </c>
      <c r="K26" s="456">
        <v>0</v>
      </c>
    </row>
    <row r="27" spans="1:11" ht="18" customHeight="1">
      <c r="A27" s="162" t="s">
        <v>22</v>
      </c>
      <c r="B27" s="817"/>
      <c r="C27" s="560" t="s">
        <v>787</v>
      </c>
      <c r="D27" s="451">
        <v>3</v>
      </c>
      <c r="E27" s="451" t="s">
        <v>731</v>
      </c>
      <c r="F27" s="451"/>
      <c r="G27" s="825" t="str">
        <f t="shared" si="0"/>
        <v/>
      </c>
      <c r="H27" s="421">
        <v>390</v>
      </c>
      <c r="I27" s="455">
        <v>390</v>
      </c>
      <c r="J27" s="455">
        <v>0</v>
      </c>
      <c r="K27" s="456">
        <v>0</v>
      </c>
    </row>
    <row r="28" spans="1:11" ht="18" customHeight="1">
      <c r="A28" s="162" t="s">
        <v>22</v>
      </c>
      <c r="B28" s="817"/>
      <c r="C28" s="560" t="s">
        <v>787</v>
      </c>
      <c r="D28" s="451">
        <v>4</v>
      </c>
      <c r="E28" s="451" t="s">
        <v>731</v>
      </c>
      <c r="F28" s="451"/>
      <c r="G28" s="825" t="str">
        <f t="shared" si="0"/>
        <v/>
      </c>
      <c r="H28" s="421">
        <v>325</v>
      </c>
      <c r="I28" s="455">
        <v>225</v>
      </c>
      <c r="J28" s="455">
        <v>100</v>
      </c>
      <c r="K28" s="456">
        <v>0</v>
      </c>
    </row>
    <row r="29" spans="1:11" ht="18" customHeight="1">
      <c r="A29" s="162" t="s">
        <v>22</v>
      </c>
      <c r="B29" s="817"/>
      <c r="C29" s="560" t="s">
        <v>787</v>
      </c>
      <c r="D29" s="451">
        <v>6</v>
      </c>
      <c r="E29" s="451" t="s">
        <v>731</v>
      </c>
      <c r="F29" s="451"/>
      <c r="G29" s="825" t="str">
        <f t="shared" si="0"/>
        <v/>
      </c>
      <c r="H29" s="421">
        <v>310</v>
      </c>
      <c r="I29" s="455">
        <v>310</v>
      </c>
      <c r="J29" s="455">
        <v>0</v>
      </c>
      <c r="K29" s="456">
        <v>0</v>
      </c>
    </row>
    <row r="30" spans="1:11" ht="18" customHeight="1">
      <c r="A30" s="165" t="s">
        <v>22</v>
      </c>
      <c r="B30" s="819"/>
      <c r="C30" s="454" t="s">
        <v>826</v>
      </c>
      <c r="D30" s="452"/>
      <c r="E30" s="452"/>
      <c r="F30" s="452"/>
      <c r="G30" s="826" t="str">
        <f t="shared" si="0"/>
        <v/>
      </c>
      <c r="H30" s="420">
        <v>175</v>
      </c>
      <c r="I30" s="457">
        <v>145</v>
      </c>
      <c r="J30" s="457">
        <v>30</v>
      </c>
      <c r="K30" s="458">
        <v>0</v>
      </c>
    </row>
    <row r="31" spans="1:11" ht="18" customHeight="1">
      <c r="A31" s="320" t="s">
        <v>755</v>
      </c>
      <c r="B31" s="820"/>
      <c r="C31" s="453" t="s">
        <v>476</v>
      </c>
      <c r="D31" s="450"/>
      <c r="E31" s="450"/>
      <c r="F31" s="450"/>
      <c r="G31" s="824" t="str">
        <f t="shared" si="0"/>
        <v/>
      </c>
      <c r="H31" s="470">
        <v>850</v>
      </c>
      <c r="I31" s="326">
        <v>560</v>
      </c>
      <c r="J31" s="326">
        <v>280</v>
      </c>
      <c r="K31" s="327">
        <v>10</v>
      </c>
    </row>
    <row r="32" spans="1:11" ht="18" customHeight="1">
      <c r="A32" s="162" t="s">
        <v>755</v>
      </c>
      <c r="B32" s="817"/>
      <c r="C32" s="560" t="s">
        <v>757</v>
      </c>
      <c r="D32" s="451">
        <v>1</v>
      </c>
      <c r="E32" s="451" t="s">
        <v>731</v>
      </c>
      <c r="F32" s="451"/>
      <c r="G32" s="825" t="str">
        <f t="shared" si="0"/>
        <v/>
      </c>
      <c r="H32" s="421">
        <v>180</v>
      </c>
      <c r="I32" s="455">
        <v>80</v>
      </c>
      <c r="J32" s="455">
        <v>90</v>
      </c>
      <c r="K32" s="456">
        <v>10</v>
      </c>
    </row>
    <row r="33" spans="1:11" ht="18" customHeight="1">
      <c r="A33" s="162" t="s">
        <v>755</v>
      </c>
      <c r="B33" s="817"/>
      <c r="C33" s="560" t="s">
        <v>757</v>
      </c>
      <c r="D33" s="451">
        <v>2</v>
      </c>
      <c r="E33" s="451" t="s">
        <v>731</v>
      </c>
      <c r="F33" s="451"/>
      <c r="G33" s="825" t="str">
        <f t="shared" si="0"/>
        <v/>
      </c>
      <c r="H33" s="421">
        <v>570</v>
      </c>
      <c r="I33" s="455">
        <v>320</v>
      </c>
      <c r="J33" s="455">
        <v>250</v>
      </c>
      <c r="K33" s="456">
        <v>0</v>
      </c>
    </row>
    <row r="34" spans="1:11" ht="18" customHeight="1">
      <c r="A34" s="162" t="s">
        <v>755</v>
      </c>
      <c r="B34" s="817"/>
      <c r="C34" s="560" t="s">
        <v>757</v>
      </c>
      <c r="D34" s="451">
        <v>3</v>
      </c>
      <c r="E34" s="451" t="s">
        <v>731</v>
      </c>
      <c r="F34" s="451"/>
      <c r="G34" s="825" t="str">
        <f t="shared" si="0"/>
        <v/>
      </c>
      <c r="H34" s="421">
        <v>995</v>
      </c>
      <c r="I34" s="455">
        <v>485</v>
      </c>
      <c r="J34" s="455">
        <v>500</v>
      </c>
      <c r="K34" s="456">
        <v>10</v>
      </c>
    </row>
    <row r="35" spans="1:11" ht="18" customHeight="1">
      <c r="A35" s="162" t="s">
        <v>755</v>
      </c>
      <c r="B35" s="817"/>
      <c r="C35" s="560" t="s">
        <v>757</v>
      </c>
      <c r="D35" s="451">
        <v>4</v>
      </c>
      <c r="E35" s="451" t="s">
        <v>731</v>
      </c>
      <c r="F35" s="451"/>
      <c r="G35" s="825" t="str">
        <f t="shared" si="0"/>
        <v/>
      </c>
      <c r="H35" s="421">
        <v>635</v>
      </c>
      <c r="I35" s="455">
        <v>445</v>
      </c>
      <c r="J35" s="455">
        <v>180</v>
      </c>
      <c r="K35" s="456">
        <v>10</v>
      </c>
    </row>
    <row r="36" spans="1:11" ht="18" customHeight="1">
      <c r="A36" s="162" t="s">
        <v>755</v>
      </c>
      <c r="B36" s="817"/>
      <c r="C36" s="560" t="s">
        <v>757</v>
      </c>
      <c r="D36" s="451">
        <v>5</v>
      </c>
      <c r="E36" s="451" t="s">
        <v>731</v>
      </c>
      <c r="F36" s="451"/>
      <c r="G36" s="825" t="str">
        <f t="shared" si="0"/>
        <v/>
      </c>
      <c r="H36" s="421">
        <v>225</v>
      </c>
      <c r="I36" s="455">
        <v>115</v>
      </c>
      <c r="J36" s="455">
        <v>100</v>
      </c>
      <c r="K36" s="456">
        <v>10</v>
      </c>
    </row>
    <row r="37" spans="1:11" ht="18" customHeight="1">
      <c r="A37" s="162" t="s">
        <v>755</v>
      </c>
      <c r="B37" s="817"/>
      <c r="C37" s="560" t="s">
        <v>756</v>
      </c>
      <c r="D37" s="451">
        <v>1</v>
      </c>
      <c r="E37" s="451" t="s">
        <v>731</v>
      </c>
      <c r="F37" s="451"/>
      <c r="G37" s="825" t="str">
        <f t="shared" si="0"/>
        <v/>
      </c>
      <c r="H37" s="421">
        <v>750</v>
      </c>
      <c r="I37" s="455">
        <v>400</v>
      </c>
      <c r="J37" s="455">
        <v>340</v>
      </c>
      <c r="K37" s="456">
        <v>10</v>
      </c>
    </row>
    <row r="38" spans="1:11" ht="18" customHeight="1">
      <c r="A38" s="162" t="s">
        <v>755</v>
      </c>
      <c r="B38" s="817"/>
      <c r="C38" s="560" t="s">
        <v>756</v>
      </c>
      <c r="D38" s="451">
        <v>2</v>
      </c>
      <c r="E38" s="451" t="s">
        <v>731</v>
      </c>
      <c r="F38" s="451"/>
      <c r="G38" s="825" t="str">
        <f t="shared" si="0"/>
        <v/>
      </c>
      <c r="H38" s="421">
        <v>400</v>
      </c>
      <c r="I38" s="455">
        <v>175</v>
      </c>
      <c r="J38" s="455">
        <v>220</v>
      </c>
      <c r="K38" s="456">
        <v>5</v>
      </c>
    </row>
    <row r="39" spans="1:11" ht="18" customHeight="1">
      <c r="A39" s="162" t="s">
        <v>755</v>
      </c>
      <c r="B39" s="817"/>
      <c r="C39" s="560" t="s">
        <v>756</v>
      </c>
      <c r="D39" s="451">
        <v>3</v>
      </c>
      <c r="E39" s="451" t="s">
        <v>731</v>
      </c>
      <c r="F39" s="451"/>
      <c r="G39" s="825" t="str">
        <f t="shared" si="0"/>
        <v/>
      </c>
      <c r="H39" s="421">
        <v>535</v>
      </c>
      <c r="I39" s="455">
        <v>330</v>
      </c>
      <c r="J39" s="455">
        <v>190</v>
      </c>
      <c r="K39" s="456">
        <v>15</v>
      </c>
    </row>
    <row r="40" spans="1:11" ht="18" customHeight="1">
      <c r="A40" s="162" t="s">
        <v>755</v>
      </c>
      <c r="B40" s="817"/>
      <c r="C40" s="560" t="s">
        <v>756</v>
      </c>
      <c r="D40" s="451">
        <v>4</v>
      </c>
      <c r="E40" s="451" t="s">
        <v>731</v>
      </c>
      <c r="F40" s="451"/>
      <c r="G40" s="825" t="str">
        <f t="shared" si="0"/>
        <v/>
      </c>
      <c r="H40" s="421">
        <v>430</v>
      </c>
      <c r="I40" s="455">
        <v>210</v>
      </c>
      <c r="J40" s="455">
        <v>210</v>
      </c>
      <c r="K40" s="456">
        <v>10</v>
      </c>
    </row>
    <row r="41" spans="1:11" ht="18" customHeight="1">
      <c r="A41" s="162" t="s">
        <v>755</v>
      </c>
      <c r="B41" s="817"/>
      <c r="C41" s="560" t="s">
        <v>756</v>
      </c>
      <c r="D41" s="451">
        <v>5</v>
      </c>
      <c r="E41" s="451" t="s">
        <v>731</v>
      </c>
      <c r="F41" s="451"/>
      <c r="G41" s="825" t="str">
        <f t="shared" si="0"/>
        <v/>
      </c>
      <c r="H41" s="421">
        <v>605</v>
      </c>
      <c r="I41" s="455">
        <v>390</v>
      </c>
      <c r="J41" s="455">
        <v>210</v>
      </c>
      <c r="K41" s="456">
        <v>5</v>
      </c>
    </row>
    <row r="42" spans="1:11" ht="18" customHeight="1">
      <c r="A42" s="162" t="s">
        <v>755</v>
      </c>
      <c r="B42" s="817"/>
      <c r="C42" s="560" t="s">
        <v>756</v>
      </c>
      <c r="D42" s="451">
        <v>6</v>
      </c>
      <c r="E42" s="451" t="s">
        <v>731</v>
      </c>
      <c r="F42" s="451"/>
      <c r="G42" s="825" t="str">
        <f t="shared" si="0"/>
        <v/>
      </c>
      <c r="H42" s="421">
        <v>625</v>
      </c>
      <c r="I42" s="455">
        <v>360</v>
      </c>
      <c r="J42" s="455">
        <v>250</v>
      </c>
      <c r="K42" s="456">
        <v>15</v>
      </c>
    </row>
    <row r="43" spans="1:11" ht="18" customHeight="1">
      <c r="A43" s="165" t="s">
        <v>755</v>
      </c>
      <c r="B43" s="819"/>
      <c r="C43" s="454" t="s">
        <v>756</v>
      </c>
      <c r="D43" s="452">
        <v>7</v>
      </c>
      <c r="E43" s="452" t="s">
        <v>731</v>
      </c>
      <c r="F43" s="452"/>
      <c r="G43" s="826" t="str">
        <f t="shared" si="0"/>
        <v/>
      </c>
      <c r="H43" s="420">
        <v>695</v>
      </c>
      <c r="I43" s="457">
        <v>415</v>
      </c>
      <c r="J43" s="457">
        <v>270</v>
      </c>
      <c r="K43" s="458">
        <v>10</v>
      </c>
    </row>
    <row r="44" spans="1:11" ht="18" customHeight="1">
      <c r="A44" s="320" t="s">
        <v>730</v>
      </c>
      <c r="B44" s="820"/>
      <c r="C44" s="453" t="s">
        <v>758</v>
      </c>
      <c r="D44" s="450">
        <v>1</v>
      </c>
      <c r="E44" s="450" t="s">
        <v>731</v>
      </c>
      <c r="F44" s="450"/>
      <c r="G44" s="824" t="str">
        <f t="shared" si="0"/>
        <v/>
      </c>
      <c r="H44" s="516">
        <v>1460</v>
      </c>
      <c r="I44" s="517">
        <v>325</v>
      </c>
      <c r="J44" s="517">
        <v>1110</v>
      </c>
      <c r="K44" s="518">
        <v>25</v>
      </c>
    </row>
    <row r="45" spans="1:11" ht="18" customHeight="1">
      <c r="A45" s="162" t="s">
        <v>730</v>
      </c>
      <c r="B45" s="817"/>
      <c r="C45" s="560" t="s">
        <v>758</v>
      </c>
      <c r="D45" s="451">
        <v>2</v>
      </c>
      <c r="E45" s="451" t="s">
        <v>731</v>
      </c>
      <c r="F45" s="451"/>
      <c r="G45" s="825" t="str">
        <f t="shared" si="0"/>
        <v/>
      </c>
      <c r="H45" s="421">
        <v>1445</v>
      </c>
      <c r="I45" s="455">
        <v>535</v>
      </c>
      <c r="J45" s="455">
        <v>890</v>
      </c>
      <c r="K45" s="456">
        <v>20</v>
      </c>
    </row>
    <row r="46" spans="1:11" ht="18" customHeight="1">
      <c r="A46" s="162" t="s">
        <v>730</v>
      </c>
      <c r="B46" s="817"/>
      <c r="C46" s="560" t="s">
        <v>758</v>
      </c>
      <c r="D46" s="451">
        <v>3</v>
      </c>
      <c r="E46" s="451" t="s">
        <v>731</v>
      </c>
      <c r="F46" s="451"/>
      <c r="G46" s="825" t="str">
        <f t="shared" si="0"/>
        <v/>
      </c>
      <c r="H46" s="421">
        <v>1050</v>
      </c>
      <c r="I46" s="455">
        <v>255</v>
      </c>
      <c r="J46" s="455">
        <v>770</v>
      </c>
      <c r="K46" s="456">
        <v>25</v>
      </c>
    </row>
    <row r="47" spans="1:11" ht="18" customHeight="1">
      <c r="A47" s="162" t="s">
        <v>730</v>
      </c>
      <c r="B47" s="817"/>
      <c r="C47" s="560" t="s">
        <v>758</v>
      </c>
      <c r="D47" s="451">
        <v>4</v>
      </c>
      <c r="E47" s="451" t="s">
        <v>731</v>
      </c>
      <c r="F47" s="451"/>
      <c r="G47" s="825" t="str">
        <f t="shared" si="0"/>
        <v/>
      </c>
      <c r="H47" s="421">
        <v>1075</v>
      </c>
      <c r="I47" s="455">
        <v>430</v>
      </c>
      <c r="J47" s="455">
        <v>620</v>
      </c>
      <c r="K47" s="456">
        <v>25</v>
      </c>
    </row>
    <row r="48" spans="1:11" ht="18" customHeight="1">
      <c r="A48" s="165" t="s">
        <v>730</v>
      </c>
      <c r="B48" s="819"/>
      <c r="C48" s="454" t="s">
        <v>483</v>
      </c>
      <c r="D48" s="452"/>
      <c r="E48" s="452"/>
      <c r="F48" s="452"/>
      <c r="G48" s="826" t="str">
        <f t="shared" si="0"/>
        <v/>
      </c>
      <c r="H48" s="420">
        <v>405</v>
      </c>
      <c r="I48" s="457">
        <v>125</v>
      </c>
      <c r="J48" s="457">
        <v>270</v>
      </c>
      <c r="K48" s="458">
        <v>10</v>
      </c>
    </row>
    <row r="49" spans="1:11" ht="18" customHeight="1">
      <c r="A49" s="320" t="s">
        <v>19</v>
      </c>
      <c r="B49" s="820"/>
      <c r="C49" s="453" t="s">
        <v>768</v>
      </c>
      <c r="D49" s="450">
        <v>1</v>
      </c>
      <c r="E49" s="450" t="s">
        <v>731</v>
      </c>
      <c r="F49" s="450"/>
      <c r="G49" s="824" t="str">
        <f t="shared" si="0"/>
        <v/>
      </c>
      <c r="H49" s="470">
        <v>480</v>
      </c>
      <c r="I49" s="326">
        <v>110</v>
      </c>
      <c r="J49" s="326">
        <v>360</v>
      </c>
      <c r="K49" s="327">
        <v>10</v>
      </c>
    </row>
    <row r="50" spans="1:11" ht="18" customHeight="1">
      <c r="A50" s="162" t="s">
        <v>19</v>
      </c>
      <c r="B50" s="817"/>
      <c r="C50" s="560" t="s">
        <v>768</v>
      </c>
      <c r="D50" s="451">
        <v>2</v>
      </c>
      <c r="E50" s="451" t="s">
        <v>731</v>
      </c>
      <c r="F50" s="451"/>
      <c r="G50" s="825" t="str">
        <f t="shared" si="0"/>
        <v/>
      </c>
      <c r="H50" s="421">
        <v>735</v>
      </c>
      <c r="I50" s="455">
        <v>270</v>
      </c>
      <c r="J50" s="455">
        <v>450</v>
      </c>
      <c r="K50" s="456">
        <v>15</v>
      </c>
    </row>
    <row r="51" spans="1:11" ht="18" customHeight="1">
      <c r="A51" s="162" t="s">
        <v>19</v>
      </c>
      <c r="B51" s="817"/>
      <c r="C51" s="560" t="s">
        <v>768</v>
      </c>
      <c r="D51" s="451">
        <v>3</v>
      </c>
      <c r="E51" s="451" t="s">
        <v>731</v>
      </c>
      <c r="F51" s="451"/>
      <c r="G51" s="825" t="str">
        <f t="shared" si="0"/>
        <v/>
      </c>
      <c r="H51" s="421">
        <v>550</v>
      </c>
      <c r="I51" s="455">
        <v>215</v>
      </c>
      <c r="J51" s="455">
        <v>320</v>
      </c>
      <c r="K51" s="456">
        <v>15</v>
      </c>
    </row>
    <row r="52" spans="1:11" ht="18" customHeight="1">
      <c r="A52" s="162" t="s">
        <v>19</v>
      </c>
      <c r="B52" s="817"/>
      <c r="C52" s="560" t="s">
        <v>602</v>
      </c>
      <c r="D52" s="451"/>
      <c r="E52" s="451"/>
      <c r="F52" s="451"/>
      <c r="G52" s="825" t="str">
        <f t="shared" si="0"/>
        <v/>
      </c>
      <c r="H52" s="421">
        <v>420</v>
      </c>
      <c r="I52" s="455">
        <v>130</v>
      </c>
      <c r="J52" s="455">
        <v>280</v>
      </c>
      <c r="K52" s="456">
        <v>10</v>
      </c>
    </row>
    <row r="53" spans="1:11" ht="18" customHeight="1">
      <c r="A53" s="162" t="s">
        <v>19</v>
      </c>
      <c r="B53" s="817"/>
      <c r="C53" s="560" t="s">
        <v>66</v>
      </c>
      <c r="D53" s="451"/>
      <c r="E53" s="451"/>
      <c r="F53" s="451"/>
      <c r="G53" s="825" t="str">
        <f t="shared" si="0"/>
        <v/>
      </c>
      <c r="H53" s="421">
        <v>1145</v>
      </c>
      <c r="I53" s="455">
        <v>385</v>
      </c>
      <c r="J53" s="455">
        <v>740</v>
      </c>
      <c r="K53" s="455">
        <v>20</v>
      </c>
    </row>
    <row r="54" spans="1:11" ht="18" customHeight="1">
      <c r="A54" s="162" t="s">
        <v>19</v>
      </c>
      <c r="B54" s="817"/>
      <c r="C54" s="560" t="s">
        <v>604</v>
      </c>
      <c r="D54" s="451"/>
      <c r="E54" s="451"/>
      <c r="F54" s="451"/>
      <c r="G54" s="825" t="str">
        <f t="shared" si="0"/>
        <v/>
      </c>
      <c r="H54" s="421">
        <v>430</v>
      </c>
      <c r="I54" s="455">
        <v>170</v>
      </c>
      <c r="J54" s="455">
        <v>260</v>
      </c>
      <c r="K54" s="456">
        <v>0</v>
      </c>
    </row>
    <row r="55" spans="1:11" ht="18" customHeight="1">
      <c r="A55" s="162" t="s">
        <v>19</v>
      </c>
      <c r="B55" s="817"/>
      <c r="C55" s="560" t="s">
        <v>605</v>
      </c>
      <c r="D55" s="451"/>
      <c r="E55" s="451"/>
      <c r="F55" s="451"/>
      <c r="G55" s="825" t="str">
        <f t="shared" si="0"/>
        <v/>
      </c>
      <c r="H55" s="421">
        <v>485</v>
      </c>
      <c r="I55" s="455">
        <v>105</v>
      </c>
      <c r="J55" s="455">
        <v>370</v>
      </c>
      <c r="K55" s="456">
        <v>10</v>
      </c>
    </row>
    <row r="56" spans="1:11" ht="18" customHeight="1">
      <c r="A56" s="162" t="s">
        <v>732</v>
      </c>
      <c r="B56" s="817"/>
      <c r="C56" s="560" t="s">
        <v>760</v>
      </c>
      <c r="D56" s="451">
        <v>1</v>
      </c>
      <c r="E56" s="451" t="s">
        <v>731</v>
      </c>
      <c r="F56" s="451"/>
      <c r="G56" s="825" t="str">
        <f t="shared" si="0"/>
        <v/>
      </c>
      <c r="H56" s="421">
        <v>465</v>
      </c>
      <c r="I56" s="455">
        <v>260</v>
      </c>
      <c r="J56" s="455">
        <v>200</v>
      </c>
      <c r="K56" s="456">
        <v>5</v>
      </c>
    </row>
    <row r="57" spans="1:11" ht="18" customHeight="1">
      <c r="A57" s="162" t="s">
        <v>732</v>
      </c>
      <c r="B57" s="817"/>
      <c r="C57" s="560" t="s">
        <v>760</v>
      </c>
      <c r="D57" s="451">
        <v>2</v>
      </c>
      <c r="E57" s="451" t="s">
        <v>731</v>
      </c>
      <c r="F57" s="451"/>
      <c r="G57" s="825" t="str">
        <f t="shared" si="0"/>
        <v/>
      </c>
      <c r="H57" s="421">
        <v>435</v>
      </c>
      <c r="I57" s="455">
        <v>350</v>
      </c>
      <c r="J57" s="455">
        <v>80</v>
      </c>
      <c r="K57" s="456">
        <v>5</v>
      </c>
    </row>
    <row r="58" spans="1:11" ht="18" customHeight="1">
      <c r="A58" s="162" t="s">
        <v>732</v>
      </c>
      <c r="B58" s="817"/>
      <c r="C58" s="560" t="s">
        <v>760</v>
      </c>
      <c r="D58" s="451">
        <v>3</v>
      </c>
      <c r="E58" s="451" t="s">
        <v>731</v>
      </c>
      <c r="F58" s="451"/>
      <c r="G58" s="825" t="str">
        <f t="shared" si="0"/>
        <v/>
      </c>
      <c r="H58" s="421">
        <v>700</v>
      </c>
      <c r="I58" s="455">
        <v>455</v>
      </c>
      <c r="J58" s="455">
        <v>240</v>
      </c>
      <c r="K58" s="456">
        <v>5</v>
      </c>
    </row>
    <row r="59" spans="1:11" ht="18" customHeight="1">
      <c r="A59" s="162" t="s">
        <v>732</v>
      </c>
      <c r="B59" s="817"/>
      <c r="C59" s="560" t="s">
        <v>759</v>
      </c>
      <c r="D59" s="451">
        <v>1</v>
      </c>
      <c r="E59" s="451" t="s">
        <v>731</v>
      </c>
      <c r="F59" s="451"/>
      <c r="G59" s="825" t="str">
        <f t="shared" si="0"/>
        <v/>
      </c>
      <c r="H59" s="421">
        <v>700</v>
      </c>
      <c r="I59" s="455">
        <v>400</v>
      </c>
      <c r="J59" s="455">
        <v>290</v>
      </c>
      <c r="K59" s="456">
        <v>10</v>
      </c>
    </row>
    <row r="60" spans="1:11" ht="18" customHeight="1">
      <c r="A60" s="162" t="s">
        <v>732</v>
      </c>
      <c r="B60" s="817"/>
      <c r="C60" s="560" t="s">
        <v>759</v>
      </c>
      <c r="D60" s="451">
        <v>2</v>
      </c>
      <c r="E60" s="451" t="s">
        <v>731</v>
      </c>
      <c r="F60" s="451"/>
      <c r="G60" s="825" t="str">
        <f t="shared" si="0"/>
        <v/>
      </c>
      <c r="H60" s="421">
        <v>520</v>
      </c>
      <c r="I60" s="455">
        <v>280</v>
      </c>
      <c r="J60" s="455">
        <v>240</v>
      </c>
      <c r="K60" s="456">
        <v>0</v>
      </c>
    </row>
    <row r="61" spans="1:11" ht="18" customHeight="1">
      <c r="A61" s="165" t="s">
        <v>732</v>
      </c>
      <c r="B61" s="819"/>
      <c r="C61" s="454" t="s">
        <v>601</v>
      </c>
      <c r="D61" s="452"/>
      <c r="E61" s="452"/>
      <c r="F61" s="452"/>
      <c r="G61" s="826" t="str">
        <f t="shared" si="0"/>
        <v/>
      </c>
      <c r="H61" s="420">
        <v>295</v>
      </c>
      <c r="I61" s="457">
        <v>175</v>
      </c>
      <c r="J61" s="457">
        <v>110</v>
      </c>
      <c r="K61" s="458">
        <v>10</v>
      </c>
    </row>
    <row r="62" spans="1:11" ht="18" customHeight="1">
      <c r="A62" s="320" t="s">
        <v>764</v>
      </c>
      <c r="B62" s="820"/>
      <c r="C62" s="453" t="s">
        <v>766</v>
      </c>
      <c r="D62" s="450">
        <v>1</v>
      </c>
      <c r="E62" s="450" t="s">
        <v>731</v>
      </c>
      <c r="F62" s="450"/>
      <c r="G62" s="824" t="str">
        <f t="shared" si="0"/>
        <v/>
      </c>
      <c r="H62" s="470">
        <v>205</v>
      </c>
      <c r="I62" s="326">
        <v>80</v>
      </c>
      <c r="J62" s="326">
        <v>120</v>
      </c>
      <c r="K62" s="327">
        <v>5</v>
      </c>
    </row>
    <row r="63" spans="1:11" ht="18" customHeight="1">
      <c r="A63" s="162" t="s">
        <v>764</v>
      </c>
      <c r="B63" s="817"/>
      <c r="C63" s="560" t="s">
        <v>766</v>
      </c>
      <c r="D63" s="451">
        <v>2</v>
      </c>
      <c r="E63" s="451" t="s">
        <v>731</v>
      </c>
      <c r="F63" s="451"/>
      <c r="G63" s="825" t="str">
        <f t="shared" si="0"/>
        <v/>
      </c>
      <c r="H63" s="421">
        <v>250</v>
      </c>
      <c r="I63" s="455">
        <v>35</v>
      </c>
      <c r="J63" s="455">
        <v>210</v>
      </c>
      <c r="K63" s="456">
        <v>5</v>
      </c>
    </row>
    <row r="64" spans="1:11" ht="18" customHeight="1">
      <c r="A64" s="162" t="s">
        <v>764</v>
      </c>
      <c r="B64" s="817"/>
      <c r="C64" s="560" t="s">
        <v>766</v>
      </c>
      <c r="D64" s="451">
        <v>3</v>
      </c>
      <c r="E64" s="451" t="s">
        <v>731</v>
      </c>
      <c r="F64" s="451"/>
      <c r="G64" s="825" t="str">
        <f t="shared" si="0"/>
        <v/>
      </c>
      <c r="H64" s="421">
        <v>325</v>
      </c>
      <c r="I64" s="455">
        <v>115</v>
      </c>
      <c r="J64" s="455">
        <v>200</v>
      </c>
      <c r="K64" s="456">
        <v>10</v>
      </c>
    </row>
    <row r="65" spans="1:11" ht="18" customHeight="1">
      <c r="A65" s="162" t="s">
        <v>764</v>
      </c>
      <c r="B65" s="817"/>
      <c r="C65" s="560" t="s">
        <v>67</v>
      </c>
      <c r="D65" s="451"/>
      <c r="E65" s="451"/>
      <c r="F65" s="451"/>
      <c r="G65" s="825" t="str">
        <f t="shared" si="0"/>
        <v/>
      </c>
      <c r="H65" s="421">
        <v>960</v>
      </c>
      <c r="I65" s="455">
        <v>260</v>
      </c>
      <c r="J65" s="455">
        <v>690</v>
      </c>
      <c r="K65" s="456">
        <v>10</v>
      </c>
    </row>
    <row r="66" spans="1:11" ht="18" customHeight="1">
      <c r="A66" s="162" t="s">
        <v>764</v>
      </c>
      <c r="B66" s="817"/>
      <c r="C66" s="560" t="s">
        <v>603</v>
      </c>
      <c r="D66" s="451"/>
      <c r="E66" s="451"/>
      <c r="F66" s="451"/>
      <c r="G66" s="825" t="str">
        <f t="shared" si="0"/>
        <v/>
      </c>
      <c r="H66" s="421">
        <v>330</v>
      </c>
      <c r="I66" s="455">
        <v>85</v>
      </c>
      <c r="J66" s="455">
        <v>240</v>
      </c>
      <c r="K66" s="456">
        <v>5</v>
      </c>
    </row>
    <row r="67" spans="1:11" ht="18" customHeight="1">
      <c r="A67" s="162" t="s">
        <v>764</v>
      </c>
      <c r="B67" s="817"/>
      <c r="C67" s="560" t="s">
        <v>71</v>
      </c>
      <c r="D67" s="451"/>
      <c r="E67" s="451"/>
      <c r="F67" s="451"/>
      <c r="G67" s="825" t="str">
        <f t="shared" si="0"/>
        <v/>
      </c>
      <c r="H67" s="421">
        <v>650</v>
      </c>
      <c r="I67" s="455">
        <v>445</v>
      </c>
      <c r="J67" s="455">
        <v>200</v>
      </c>
      <c r="K67" s="456">
        <v>5</v>
      </c>
    </row>
    <row r="68" spans="1:11" ht="18" customHeight="1">
      <c r="A68" s="162" t="s">
        <v>764</v>
      </c>
      <c r="B68" s="817"/>
      <c r="C68" s="560" t="s">
        <v>767</v>
      </c>
      <c r="D68" s="451">
        <v>1</v>
      </c>
      <c r="E68" s="451" t="s">
        <v>731</v>
      </c>
      <c r="F68" s="451"/>
      <c r="G68" s="825" t="str">
        <f t="shared" si="0"/>
        <v/>
      </c>
      <c r="H68" s="421">
        <v>480</v>
      </c>
      <c r="I68" s="455">
        <v>295</v>
      </c>
      <c r="J68" s="455">
        <v>180</v>
      </c>
      <c r="K68" s="456">
        <v>5</v>
      </c>
    </row>
    <row r="69" spans="1:11" ht="18" customHeight="1">
      <c r="A69" s="162" t="s">
        <v>764</v>
      </c>
      <c r="B69" s="817"/>
      <c r="C69" s="560" t="s">
        <v>767</v>
      </c>
      <c r="D69" s="451">
        <v>2</v>
      </c>
      <c r="E69" s="451" t="s">
        <v>731</v>
      </c>
      <c r="F69" s="451"/>
      <c r="G69" s="825" t="str">
        <f t="shared" ref="G69:G132" si="1">IF(B69=1,H69,IF(B69=2,I69,IF(B69=3,J69,IF(B69=4,K69,IF(B69=5,I69+J69,+"")))))</f>
        <v/>
      </c>
      <c r="H69" s="421">
        <v>620</v>
      </c>
      <c r="I69" s="455">
        <v>370</v>
      </c>
      <c r="J69" s="455">
        <v>240</v>
      </c>
      <c r="K69" s="456">
        <v>10</v>
      </c>
    </row>
    <row r="70" spans="1:11" ht="18" customHeight="1">
      <c r="A70" s="162" t="s">
        <v>764</v>
      </c>
      <c r="B70" s="817"/>
      <c r="C70" s="560" t="s">
        <v>767</v>
      </c>
      <c r="D70" s="451">
        <v>3</v>
      </c>
      <c r="E70" s="451" t="s">
        <v>731</v>
      </c>
      <c r="F70" s="451"/>
      <c r="G70" s="825" t="str">
        <f t="shared" si="1"/>
        <v/>
      </c>
      <c r="H70" s="421">
        <v>320</v>
      </c>
      <c r="I70" s="455">
        <v>185</v>
      </c>
      <c r="J70" s="455">
        <v>130</v>
      </c>
      <c r="K70" s="456">
        <v>5</v>
      </c>
    </row>
    <row r="71" spans="1:11" ht="18" customHeight="1">
      <c r="A71" s="162" t="s">
        <v>764</v>
      </c>
      <c r="B71" s="817"/>
      <c r="C71" s="560" t="s">
        <v>767</v>
      </c>
      <c r="D71" s="451">
        <v>4</v>
      </c>
      <c r="E71" s="451" t="s">
        <v>731</v>
      </c>
      <c r="F71" s="451"/>
      <c r="G71" s="825" t="str">
        <f t="shared" si="1"/>
        <v/>
      </c>
      <c r="H71" s="421">
        <v>560</v>
      </c>
      <c r="I71" s="455">
        <v>230</v>
      </c>
      <c r="J71" s="455">
        <v>320</v>
      </c>
      <c r="K71" s="456">
        <v>10</v>
      </c>
    </row>
    <row r="72" spans="1:11" ht="18" customHeight="1">
      <c r="A72" s="162" t="s">
        <v>764</v>
      </c>
      <c r="B72" s="817"/>
      <c r="C72" s="560" t="s">
        <v>767</v>
      </c>
      <c r="D72" s="451">
        <v>5</v>
      </c>
      <c r="E72" s="451" t="s">
        <v>731</v>
      </c>
      <c r="F72" s="451"/>
      <c r="G72" s="825" t="str">
        <f t="shared" si="1"/>
        <v/>
      </c>
      <c r="H72" s="421">
        <v>695</v>
      </c>
      <c r="I72" s="455">
        <v>285</v>
      </c>
      <c r="J72" s="455">
        <v>380</v>
      </c>
      <c r="K72" s="456">
        <v>30</v>
      </c>
    </row>
    <row r="73" spans="1:11" ht="18" customHeight="1">
      <c r="A73" s="162" t="s">
        <v>764</v>
      </c>
      <c r="B73" s="817"/>
      <c r="C73" s="560" t="s">
        <v>767</v>
      </c>
      <c r="D73" s="451">
        <v>6</v>
      </c>
      <c r="E73" s="451" t="s">
        <v>731</v>
      </c>
      <c r="F73" s="451"/>
      <c r="G73" s="825" t="str">
        <f t="shared" si="1"/>
        <v/>
      </c>
      <c r="H73" s="421">
        <v>465</v>
      </c>
      <c r="I73" s="455">
        <v>275</v>
      </c>
      <c r="J73" s="455">
        <v>180</v>
      </c>
      <c r="K73" s="456">
        <v>10</v>
      </c>
    </row>
    <row r="74" spans="1:11" ht="18" customHeight="1">
      <c r="A74" s="162" t="s">
        <v>764</v>
      </c>
      <c r="B74" s="817"/>
      <c r="C74" s="560" t="s">
        <v>767</v>
      </c>
      <c r="D74" s="451">
        <v>7</v>
      </c>
      <c r="E74" s="451" t="s">
        <v>731</v>
      </c>
      <c r="F74" s="451"/>
      <c r="G74" s="825" t="str">
        <f t="shared" si="1"/>
        <v/>
      </c>
      <c r="H74" s="421">
        <v>385</v>
      </c>
      <c r="I74" s="455">
        <v>220</v>
      </c>
      <c r="J74" s="455">
        <v>160</v>
      </c>
      <c r="K74" s="456">
        <v>5</v>
      </c>
    </row>
    <row r="75" spans="1:11" ht="18" customHeight="1">
      <c r="A75" s="162" t="s">
        <v>764</v>
      </c>
      <c r="B75" s="817"/>
      <c r="C75" s="560" t="s">
        <v>767</v>
      </c>
      <c r="D75" s="451">
        <v>8</v>
      </c>
      <c r="E75" s="451" t="s">
        <v>731</v>
      </c>
      <c r="F75" s="451"/>
      <c r="G75" s="825" t="str">
        <f t="shared" si="1"/>
        <v/>
      </c>
      <c r="H75" s="421">
        <v>655</v>
      </c>
      <c r="I75" s="455">
        <v>250</v>
      </c>
      <c r="J75" s="455">
        <v>400</v>
      </c>
      <c r="K75" s="456">
        <v>5</v>
      </c>
    </row>
    <row r="76" spans="1:11" ht="18" customHeight="1">
      <c r="A76" s="165" t="s">
        <v>764</v>
      </c>
      <c r="B76" s="819"/>
      <c r="C76" s="454" t="s">
        <v>767</v>
      </c>
      <c r="D76" s="452">
        <v>9</v>
      </c>
      <c r="E76" s="452" t="s">
        <v>731</v>
      </c>
      <c r="F76" s="452"/>
      <c r="G76" s="826" t="str">
        <f t="shared" si="1"/>
        <v/>
      </c>
      <c r="H76" s="420">
        <v>345</v>
      </c>
      <c r="I76" s="457">
        <v>230</v>
      </c>
      <c r="J76" s="457">
        <v>110</v>
      </c>
      <c r="K76" s="458">
        <v>5</v>
      </c>
    </row>
    <row r="77" spans="1:11" ht="18" customHeight="1">
      <c r="A77" s="320" t="s">
        <v>769</v>
      </c>
      <c r="B77" s="820"/>
      <c r="C77" s="453" t="s">
        <v>773</v>
      </c>
      <c r="D77" s="450">
        <v>1</v>
      </c>
      <c r="E77" s="450" t="s">
        <v>731</v>
      </c>
      <c r="F77" s="450"/>
      <c r="G77" s="824" t="str">
        <f t="shared" si="1"/>
        <v/>
      </c>
      <c r="H77" s="470">
        <v>355</v>
      </c>
      <c r="I77" s="326">
        <v>155</v>
      </c>
      <c r="J77" s="326">
        <v>180</v>
      </c>
      <c r="K77" s="327">
        <v>20</v>
      </c>
    </row>
    <row r="78" spans="1:11" ht="18" customHeight="1">
      <c r="A78" s="162" t="s">
        <v>769</v>
      </c>
      <c r="B78" s="817"/>
      <c r="C78" s="560" t="s">
        <v>773</v>
      </c>
      <c r="D78" s="451">
        <v>2</v>
      </c>
      <c r="E78" s="451" t="s">
        <v>731</v>
      </c>
      <c r="F78" s="451"/>
      <c r="G78" s="825" t="str">
        <f t="shared" si="1"/>
        <v/>
      </c>
      <c r="H78" s="421">
        <v>200</v>
      </c>
      <c r="I78" s="455">
        <v>55</v>
      </c>
      <c r="J78" s="455">
        <v>140</v>
      </c>
      <c r="K78" s="456">
        <v>5</v>
      </c>
    </row>
    <row r="79" spans="1:11" ht="18" customHeight="1">
      <c r="A79" s="162" t="s">
        <v>769</v>
      </c>
      <c r="B79" s="817"/>
      <c r="C79" s="560" t="s">
        <v>773</v>
      </c>
      <c r="D79" s="451">
        <v>3</v>
      </c>
      <c r="E79" s="451" t="s">
        <v>731</v>
      </c>
      <c r="F79" s="451"/>
      <c r="G79" s="825" t="str">
        <f t="shared" si="1"/>
        <v/>
      </c>
      <c r="H79" s="421">
        <v>220</v>
      </c>
      <c r="I79" s="455">
        <v>195</v>
      </c>
      <c r="J79" s="455">
        <v>20</v>
      </c>
      <c r="K79" s="456">
        <v>5</v>
      </c>
    </row>
    <row r="80" spans="1:11" ht="18" customHeight="1">
      <c r="A80" s="162" t="s">
        <v>769</v>
      </c>
      <c r="B80" s="817"/>
      <c r="C80" s="560" t="s">
        <v>773</v>
      </c>
      <c r="D80" s="451">
        <v>4</v>
      </c>
      <c r="E80" s="451" t="s">
        <v>731</v>
      </c>
      <c r="F80" s="451"/>
      <c r="G80" s="825" t="str">
        <f t="shared" si="1"/>
        <v/>
      </c>
      <c r="H80" s="421">
        <v>510</v>
      </c>
      <c r="I80" s="455">
        <v>10</v>
      </c>
      <c r="J80" s="455">
        <v>500</v>
      </c>
      <c r="K80" s="456">
        <v>0</v>
      </c>
    </row>
    <row r="81" spans="1:11" ht="18" customHeight="1">
      <c r="A81" s="162" t="s">
        <v>769</v>
      </c>
      <c r="B81" s="817"/>
      <c r="C81" s="560" t="s">
        <v>773</v>
      </c>
      <c r="D81" s="451">
        <v>5</v>
      </c>
      <c r="E81" s="451" t="s">
        <v>731</v>
      </c>
      <c r="F81" s="451"/>
      <c r="G81" s="825" t="str">
        <f t="shared" si="1"/>
        <v/>
      </c>
      <c r="H81" s="421">
        <v>575</v>
      </c>
      <c r="I81" s="455">
        <v>310</v>
      </c>
      <c r="J81" s="455">
        <v>250</v>
      </c>
      <c r="K81" s="456">
        <v>15</v>
      </c>
    </row>
    <row r="82" spans="1:11" ht="18" customHeight="1">
      <c r="A82" s="162" t="s">
        <v>769</v>
      </c>
      <c r="B82" s="817"/>
      <c r="C82" s="560" t="s">
        <v>773</v>
      </c>
      <c r="D82" s="451">
        <v>6</v>
      </c>
      <c r="E82" s="451" t="s">
        <v>731</v>
      </c>
      <c r="F82" s="451"/>
      <c r="G82" s="825" t="str">
        <f t="shared" si="1"/>
        <v/>
      </c>
      <c r="H82" s="421">
        <v>350</v>
      </c>
      <c r="I82" s="455">
        <v>220</v>
      </c>
      <c r="J82" s="455">
        <v>120</v>
      </c>
      <c r="K82" s="456">
        <v>10</v>
      </c>
    </row>
    <row r="83" spans="1:11" ht="18" customHeight="1">
      <c r="A83" s="162" t="s">
        <v>769</v>
      </c>
      <c r="B83" s="817"/>
      <c r="C83" s="560" t="s">
        <v>771</v>
      </c>
      <c r="D83" s="451">
        <v>1</v>
      </c>
      <c r="E83" s="451" t="s">
        <v>731</v>
      </c>
      <c r="F83" s="451"/>
      <c r="G83" s="825" t="str">
        <f t="shared" si="1"/>
        <v/>
      </c>
      <c r="H83" s="421">
        <v>280</v>
      </c>
      <c r="I83" s="455">
        <v>180</v>
      </c>
      <c r="J83" s="455">
        <v>90</v>
      </c>
      <c r="K83" s="456">
        <v>10</v>
      </c>
    </row>
    <row r="84" spans="1:11" ht="18" customHeight="1">
      <c r="A84" s="162" t="s">
        <v>769</v>
      </c>
      <c r="B84" s="817"/>
      <c r="C84" s="560" t="s">
        <v>771</v>
      </c>
      <c r="D84" s="451">
        <v>2</v>
      </c>
      <c r="E84" s="451" t="s">
        <v>731</v>
      </c>
      <c r="F84" s="451"/>
      <c r="G84" s="825" t="str">
        <f t="shared" si="1"/>
        <v/>
      </c>
      <c r="H84" s="421">
        <v>75</v>
      </c>
      <c r="I84" s="455">
        <v>30</v>
      </c>
      <c r="J84" s="455">
        <v>40</v>
      </c>
      <c r="K84" s="456">
        <v>5</v>
      </c>
    </row>
    <row r="85" spans="1:11" ht="18" customHeight="1">
      <c r="A85" s="162" t="s">
        <v>769</v>
      </c>
      <c r="B85" s="817"/>
      <c r="C85" s="560" t="s">
        <v>771</v>
      </c>
      <c r="D85" s="451">
        <v>3</v>
      </c>
      <c r="E85" s="451" t="s">
        <v>731</v>
      </c>
      <c r="F85" s="451"/>
      <c r="G85" s="825" t="str">
        <f t="shared" si="1"/>
        <v/>
      </c>
      <c r="H85" s="421">
        <v>360</v>
      </c>
      <c r="I85" s="455">
        <v>195</v>
      </c>
      <c r="J85" s="455">
        <v>160</v>
      </c>
      <c r="K85" s="456">
        <v>5</v>
      </c>
    </row>
    <row r="86" spans="1:11" ht="18" customHeight="1">
      <c r="A86" s="162" t="s">
        <v>769</v>
      </c>
      <c r="B86" s="817"/>
      <c r="C86" s="560" t="s">
        <v>771</v>
      </c>
      <c r="D86" s="451">
        <v>4</v>
      </c>
      <c r="E86" s="451" t="s">
        <v>731</v>
      </c>
      <c r="F86" s="451"/>
      <c r="G86" s="825" t="str">
        <f t="shared" si="1"/>
        <v/>
      </c>
      <c r="H86" s="421">
        <v>460</v>
      </c>
      <c r="I86" s="455">
        <v>320</v>
      </c>
      <c r="J86" s="455">
        <v>130</v>
      </c>
      <c r="K86" s="456">
        <v>10</v>
      </c>
    </row>
    <row r="87" spans="1:11" ht="18" customHeight="1">
      <c r="A87" s="162" t="s">
        <v>769</v>
      </c>
      <c r="B87" s="817"/>
      <c r="C87" s="560" t="s">
        <v>771</v>
      </c>
      <c r="D87" s="451">
        <v>5</v>
      </c>
      <c r="E87" s="451" t="s">
        <v>731</v>
      </c>
      <c r="F87" s="451"/>
      <c r="G87" s="825" t="str">
        <f t="shared" si="1"/>
        <v/>
      </c>
      <c r="H87" s="421">
        <v>670</v>
      </c>
      <c r="I87" s="455">
        <v>310</v>
      </c>
      <c r="J87" s="455">
        <v>350</v>
      </c>
      <c r="K87" s="456">
        <v>10</v>
      </c>
    </row>
    <row r="88" spans="1:11" ht="18" customHeight="1">
      <c r="A88" s="162" t="s">
        <v>769</v>
      </c>
      <c r="B88" s="817"/>
      <c r="C88" s="560" t="s">
        <v>771</v>
      </c>
      <c r="D88" s="451">
        <v>6</v>
      </c>
      <c r="E88" s="451" t="s">
        <v>731</v>
      </c>
      <c r="F88" s="451"/>
      <c r="G88" s="825" t="str">
        <f t="shared" si="1"/>
        <v/>
      </c>
      <c r="H88" s="421">
        <v>170</v>
      </c>
      <c r="I88" s="455">
        <v>115</v>
      </c>
      <c r="J88" s="455">
        <v>50</v>
      </c>
      <c r="K88" s="456">
        <v>5</v>
      </c>
    </row>
    <row r="89" spans="1:11" ht="18" customHeight="1">
      <c r="A89" s="162" t="s">
        <v>769</v>
      </c>
      <c r="B89" s="817"/>
      <c r="C89" s="560" t="s">
        <v>770</v>
      </c>
      <c r="D89" s="451">
        <v>2</v>
      </c>
      <c r="E89" s="451" t="s">
        <v>731</v>
      </c>
      <c r="F89" s="451"/>
      <c r="G89" s="825" t="str">
        <f t="shared" si="1"/>
        <v/>
      </c>
      <c r="H89" s="421">
        <v>325</v>
      </c>
      <c r="I89" s="455">
        <v>160</v>
      </c>
      <c r="J89" s="455">
        <v>160</v>
      </c>
      <c r="K89" s="456">
        <v>5</v>
      </c>
    </row>
    <row r="90" spans="1:11" ht="18" customHeight="1">
      <c r="A90" s="162" t="s">
        <v>769</v>
      </c>
      <c r="B90" s="817"/>
      <c r="C90" s="560" t="s">
        <v>770</v>
      </c>
      <c r="D90" s="451">
        <v>3</v>
      </c>
      <c r="E90" s="451" t="s">
        <v>731</v>
      </c>
      <c r="F90" s="451"/>
      <c r="G90" s="825" t="str">
        <f t="shared" si="1"/>
        <v/>
      </c>
      <c r="H90" s="421">
        <v>530</v>
      </c>
      <c r="I90" s="455">
        <v>240</v>
      </c>
      <c r="J90" s="455">
        <v>280</v>
      </c>
      <c r="K90" s="456">
        <v>10</v>
      </c>
    </row>
    <row r="91" spans="1:11" ht="18" customHeight="1">
      <c r="A91" s="162" t="s">
        <v>769</v>
      </c>
      <c r="B91" s="817"/>
      <c r="C91" s="560" t="s">
        <v>770</v>
      </c>
      <c r="D91" s="451">
        <v>4</v>
      </c>
      <c r="E91" s="451" t="s">
        <v>731</v>
      </c>
      <c r="F91" s="451"/>
      <c r="G91" s="825" t="str">
        <f t="shared" si="1"/>
        <v/>
      </c>
      <c r="H91" s="421">
        <v>215</v>
      </c>
      <c r="I91" s="455">
        <v>130</v>
      </c>
      <c r="J91" s="455">
        <v>80</v>
      </c>
      <c r="K91" s="456">
        <v>5</v>
      </c>
    </row>
    <row r="92" spans="1:11" ht="18" customHeight="1">
      <c r="A92" s="162" t="s">
        <v>769</v>
      </c>
      <c r="B92" s="817"/>
      <c r="C92" s="560" t="s">
        <v>770</v>
      </c>
      <c r="D92" s="451">
        <v>5</v>
      </c>
      <c r="E92" s="451" t="s">
        <v>731</v>
      </c>
      <c r="F92" s="451"/>
      <c r="G92" s="825" t="str">
        <f t="shared" si="1"/>
        <v/>
      </c>
      <c r="H92" s="421">
        <v>320</v>
      </c>
      <c r="I92" s="455">
        <v>115</v>
      </c>
      <c r="J92" s="455">
        <v>200</v>
      </c>
      <c r="K92" s="456">
        <v>5</v>
      </c>
    </row>
    <row r="93" spans="1:11" ht="18" customHeight="1">
      <c r="A93" s="162" t="s">
        <v>769</v>
      </c>
      <c r="B93" s="817"/>
      <c r="C93" s="560" t="s">
        <v>770</v>
      </c>
      <c r="D93" s="451">
        <v>6</v>
      </c>
      <c r="E93" s="451" t="s">
        <v>731</v>
      </c>
      <c r="F93" s="451"/>
      <c r="G93" s="825" t="str">
        <f t="shared" si="1"/>
        <v/>
      </c>
      <c r="H93" s="421">
        <v>105</v>
      </c>
      <c r="I93" s="455">
        <v>65</v>
      </c>
      <c r="J93" s="455">
        <v>30</v>
      </c>
      <c r="K93" s="456">
        <v>10</v>
      </c>
    </row>
    <row r="94" spans="1:11" ht="18" customHeight="1">
      <c r="A94" s="162" t="s">
        <v>769</v>
      </c>
      <c r="B94" s="817"/>
      <c r="C94" s="560" t="s">
        <v>203</v>
      </c>
      <c r="D94" s="451">
        <v>1</v>
      </c>
      <c r="E94" s="451" t="s">
        <v>204</v>
      </c>
      <c r="F94" s="451"/>
      <c r="G94" s="825" t="str">
        <f t="shared" si="1"/>
        <v/>
      </c>
      <c r="H94" s="421">
        <v>0</v>
      </c>
      <c r="I94" s="455">
        <v>0</v>
      </c>
      <c r="J94" s="455">
        <v>0</v>
      </c>
      <c r="K94" s="456">
        <v>0</v>
      </c>
    </row>
    <row r="95" spans="1:11" ht="18" customHeight="1">
      <c r="A95" s="162" t="s">
        <v>769</v>
      </c>
      <c r="B95" s="817"/>
      <c r="C95" s="560" t="s">
        <v>203</v>
      </c>
      <c r="D95" s="451">
        <v>2</v>
      </c>
      <c r="E95" s="451" t="s">
        <v>204</v>
      </c>
      <c r="F95" s="451"/>
      <c r="G95" s="825" t="str">
        <f t="shared" si="1"/>
        <v/>
      </c>
      <c r="H95" s="421">
        <v>180</v>
      </c>
      <c r="I95" s="455">
        <v>180</v>
      </c>
      <c r="J95" s="455">
        <v>0</v>
      </c>
      <c r="K95" s="456">
        <v>0</v>
      </c>
    </row>
    <row r="96" spans="1:11" ht="18" customHeight="1">
      <c r="A96" s="162" t="s">
        <v>769</v>
      </c>
      <c r="B96" s="817"/>
      <c r="C96" s="560" t="s">
        <v>203</v>
      </c>
      <c r="D96" s="451">
        <v>3</v>
      </c>
      <c r="E96" s="451" t="s">
        <v>204</v>
      </c>
      <c r="F96" s="451"/>
      <c r="G96" s="825" t="str">
        <f t="shared" si="1"/>
        <v/>
      </c>
      <c r="H96" s="421">
        <v>405</v>
      </c>
      <c r="I96" s="455">
        <v>405</v>
      </c>
      <c r="J96" s="455">
        <v>0</v>
      </c>
      <c r="K96" s="456">
        <v>0</v>
      </c>
    </row>
    <row r="97" spans="1:11" ht="18" customHeight="1">
      <c r="A97" s="162" t="s">
        <v>769</v>
      </c>
      <c r="B97" s="817"/>
      <c r="C97" s="560" t="s">
        <v>203</v>
      </c>
      <c r="D97" s="451">
        <v>4</v>
      </c>
      <c r="E97" s="451" t="s">
        <v>204</v>
      </c>
      <c r="F97" s="451"/>
      <c r="G97" s="825" t="str">
        <f t="shared" si="1"/>
        <v/>
      </c>
      <c r="H97" s="421">
        <v>285</v>
      </c>
      <c r="I97" s="455">
        <v>285</v>
      </c>
      <c r="J97" s="455">
        <v>0</v>
      </c>
      <c r="K97" s="456">
        <v>0</v>
      </c>
    </row>
    <row r="98" spans="1:11" ht="18" customHeight="1">
      <c r="A98" s="162" t="s">
        <v>769</v>
      </c>
      <c r="B98" s="817"/>
      <c r="C98" s="560" t="s">
        <v>203</v>
      </c>
      <c r="D98" s="451">
        <v>5</v>
      </c>
      <c r="E98" s="451" t="s">
        <v>204</v>
      </c>
      <c r="F98" s="451"/>
      <c r="G98" s="825" t="str">
        <f t="shared" si="1"/>
        <v/>
      </c>
      <c r="H98" s="421">
        <v>295</v>
      </c>
      <c r="I98" s="455">
        <v>290</v>
      </c>
      <c r="J98" s="455">
        <v>0</v>
      </c>
      <c r="K98" s="456">
        <v>5</v>
      </c>
    </row>
    <row r="99" spans="1:11" ht="18" customHeight="1">
      <c r="A99" s="162" t="s">
        <v>769</v>
      </c>
      <c r="B99" s="817"/>
      <c r="C99" s="560" t="s">
        <v>203</v>
      </c>
      <c r="D99" s="451">
        <v>6</v>
      </c>
      <c r="E99" s="451" t="s">
        <v>204</v>
      </c>
      <c r="F99" s="451"/>
      <c r="G99" s="825" t="str">
        <f t="shared" si="1"/>
        <v/>
      </c>
      <c r="H99" s="421">
        <v>325</v>
      </c>
      <c r="I99" s="455">
        <v>320</v>
      </c>
      <c r="J99" s="455">
        <v>0</v>
      </c>
      <c r="K99" s="456">
        <v>5</v>
      </c>
    </row>
    <row r="100" spans="1:11" ht="18" customHeight="1">
      <c r="A100" s="162" t="s">
        <v>769</v>
      </c>
      <c r="B100" s="817"/>
      <c r="C100" s="560" t="s">
        <v>203</v>
      </c>
      <c r="D100" s="451">
        <v>7</v>
      </c>
      <c r="E100" s="451" t="s">
        <v>204</v>
      </c>
      <c r="F100" s="451"/>
      <c r="G100" s="825" t="str">
        <f t="shared" si="1"/>
        <v/>
      </c>
      <c r="H100" s="421">
        <v>175</v>
      </c>
      <c r="I100" s="455">
        <v>175</v>
      </c>
      <c r="J100" s="455">
        <v>0</v>
      </c>
      <c r="K100" s="456">
        <v>0</v>
      </c>
    </row>
    <row r="101" spans="1:11" ht="18" customHeight="1">
      <c r="A101" s="162" t="s">
        <v>769</v>
      </c>
      <c r="B101" s="817"/>
      <c r="C101" s="560" t="s">
        <v>203</v>
      </c>
      <c r="D101" s="451">
        <v>8</v>
      </c>
      <c r="E101" s="451" t="s">
        <v>204</v>
      </c>
      <c r="F101" s="451"/>
      <c r="G101" s="825" t="str">
        <f t="shared" si="1"/>
        <v/>
      </c>
      <c r="H101" s="421">
        <v>400</v>
      </c>
      <c r="I101" s="455">
        <v>365</v>
      </c>
      <c r="J101" s="455">
        <v>30</v>
      </c>
      <c r="K101" s="456">
        <v>5</v>
      </c>
    </row>
    <row r="102" spans="1:11" ht="18" customHeight="1">
      <c r="A102" s="165" t="s">
        <v>769</v>
      </c>
      <c r="B102" s="819"/>
      <c r="C102" s="454" t="s">
        <v>203</v>
      </c>
      <c r="D102" s="452">
        <v>9</v>
      </c>
      <c r="E102" s="452" t="s">
        <v>204</v>
      </c>
      <c r="F102" s="452"/>
      <c r="G102" s="826" t="str">
        <f t="shared" si="1"/>
        <v/>
      </c>
      <c r="H102" s="420">
        <v>135</v>
      </c>
      <c r="I102" s="457">
        <v>135</v>
      </c>
      <c r="J102" s="457">
        <v>0</v>
      </c>
      <c r="K102" s="458">
        <v>0</v>
      </c>
    </row>
    <row r="103" spans="1:11" ht="18" customHeight="1">
      <c r="A103" s="320" t="s">
        <v>16</v>
      </c>
      <c r="B103" s="820"/>
      <c r="C103" s="453" t="s">
        <v>774</v>
      </c>
      <c r="D103" s="450"/>
      <c r="E103" s="450"/>
      <c r="F103" s="450"/>
      <c r="G103" s="824" t="str">
        <f t="shared" si="1"/>
        <v/>
      </c>
      <c r="H103" s="470">
        <v>410</v>
      </c>
      <c r="I103" s="326">
        <v>0</v>
      </c>
      <c r="J103" s="326">
        <v>410</v>
      </c>
      <c r="K103" s="327">
        <v>0</v>
      </c>
    </row>
    <row r="104" spans="1:11" ht="18" customHeight="1">
      <c r="A104" s="162" t="s">
        <v>775</v>
      </c>
      <c r="B104" s="817"/>
      <c r="C104" s="560" t="s">
        <v>781</v>
      </c>
      <c r="D104" s="451">
        <v>1</v>
      </c>
      <c r="E104" s="451" t="s">
        <v>731</v>
      </c>
      <c r="F104" s="451"/>
      <c r="G104" s="825" t="str">
        <f t="shared" si="1"/>
        <v/>
      </c>
      <c r="H104" s="421">
        <v>410</v>
      </c>
      <c r="I104" s="455">
        <v>80</v>
      </c>
      <c r="J104" s="455">
        <v>320</v>
      </c>
      <c r="K104" s="456">
        <v>10</v>
      </c>
    </row>
    <row r="105" spans="1:11" ht="18" customHeight="1">
      <c r="A105" s="162" t="s">
        <v>775</v>
      </c>
      <c r="B105" s="817"/>
      <c r="C105" s="560" t="s">
        <v>781</v>
      </c>
      <c r="D105" s="451">
        <v>2</v>
      </c>
      <c r="E105" s="451" t="s">
        <v>731</v>
      </c>
      <c r="F105" s="451"/>
      <c r="G105" s="825" t="str">
        <f t="shared" si="1"/>
        <v/>
      </c>
      <c r="H105" s="421">
        <v>945</v>
      </c>
      <c r="I105" s="455">
        <v>265</v>
      </c>
      <c r="J105" s="455">
        <v>660</v>
      </c>
      <c r="K105" s="456">
        <v>20</v>
      </c>
    </row>
    <row r="106" spans="1:11" ht="18" customHeight="1">
      <c r="A106" s="162" t="s">
        <v>775</v>
      </c>
      <c r="B106" s="817"/>
      <c r="C106" s="560" t="s">
        <v>781</v>
      </c>
      <c r="D106" s="451">
        <v>3</v>
      </c>
      <c r="E106" s="451" t="s">
        <v>731</v>
      </c>
      <c r="F106" s="451"/>
      <c r="G106" s="825" t="str">
        <f t="shared" si="1"/>
        <v/>
      </c>
      <c r="H106" s="421">
        <v>935</v>
      </c>
      <c r="I106" s="455">
        <v>190</v>
      </c>
      <c r="J106" s="455">
        <v>730</v>
      </c>
      <c r="K106" s="456">
        <v>15</v>
      </c>
    </row>
    <row r="107" spans="1:11" ht="18" customHeight="1">
      <c r="A107" s="162" t="s">
        <v>775</v>
      </c>
      <c r="B107" s="817"/>
      <c r="C107" s="560" t="s">
        <v>781</v>
      </c>
      <c r="D107" s="451">
        <v>4</v>
      </c>
      <c r="E107" s="451" t="s">
        <v>731</v>
      </c>
      <c r="F107" s="451"/>
      <c r="G107" s="825" t="str">
        <f t="shared" si="1"/>
        <v/>
      </c>
      <c r="H107" s="421">
        <v>770</v>
      </c>
      <c r="I107" s="455">
        <v>260</v>
      </c>
      <c r="J107" s="455">
        <v>490</v>
      </c>
      <c r="K107" s="456">
        <v>20</v>
      </c>
    </row>
    <row r="108" spans="1:11" ht="18" customHeight="1">
      <c r="A108" s="162" t="s">
        <v>775</v>
      </c>
      <c r="B108" s="817"/>
      <c r="C108" s="560" t="s">
        <v>781</v>
      </c>
      <c r="D108" s="451">
        <v>7</v>
      </c>
      <c r="E108" s="451" t="s">
        <v>731</v>
      </c>
      <c r="F108" s="451"/>
      <c r="G108" s="825" t="str">
        <f t="shared" si="1"/>
        <v/>
      </c>
      <c r="H108" s="421">
        <v>150</v>
      </c>
      <c r="I108" s="455">
        <v>100</v>
      </c>
      <c r="J108" s="455">
        <v>50</v>
      </c>
      <c r="K108" s="456">
        <v>0</v>
      </c>
    </row>
    <row r="109" spans="1:11" ht="18" customHeight="1">
      <c r="A109" s="162" t="s">
        <v>775</v>
      </c>
      <c r="B109" s="817"/>
      <c r="C109" s="560" t="s">
        <v>776</v>
      </c>
      <c r="D109" s="451">
        <v>1</v>
      </c>
      <c r="E109" s="451" t="s">
        <v>731</v>
      </c>
      <c r="F109" s="451"/>
      <c r="G109" s="825" t="str">
        <f t="shared" si="1"/>
        <v/>
      </c>
      <c r="H109" s="421">
        <v>655</v>
      </c>
      <c r="I109" s="455">
        <v>170</v>
      </c>
      <c r="J109" s="455">
        <v>480</v>
      </c>
      <c r="K109" s="456">
        <v>5</v>
      </c>
    </row>
    <row r="110" spans="1:11" ht="18" customHeight="1">
      <c r="A110" s="162" t="s">
        <v>775</v>
      </c>
      <c r="B110" s="817"/>
      <c r="C110" s="560" t="s">
        <v>776</v>
      </c>
      <c r="D110" s="451">
        <v>2</v>
      </c>
      <c r="E110" s="451" t="s">
        <v>731</v>
      </c>
      <c r="F110" s="451"/>
      <c r="G110" s="825" t="str">
        <f t="shared" si="1"/>
        <v/>
      </c>
      <c r="H110" s="421">
        <v>725</v>
      </c>
      <c r="I110" s="455">
        <v>130</v>
      </c>
      <c r="J110" s="455">
        <v>590</v>
      </c>
      <c r="K110" s="456">
        <v>5</v>
      </c>
    </row>
    <row r="111" spans="1:11" ht="18" customHeight="1">
      <c r="A111" s="162" t="s">
        <v>16</v>
      </c>
      <c r="B111" s="817"/>
      <c r="C111" s="560" t="s">
        <v>786</v>
      </c>
      <c r="D111" s="451">
        <v>2</v>
      </c>
      <c r="E111" s="451" t="s">
        <v>731</v>
      </c>
      <c r="F111" s="451"/>
      <c r="G111" s="825" t="str">
        <f t="shared" si="1"/>
        <v/>
      </c>
      <c r="H111" s="421">
        <v>675</v>
      </c>
      <c r="I111" s="455">
        <v>270</v>
      </c>
      <c r="J111" s="455">
        <v>400</v>
      </c>
      <c r="K111" s="456">
        <v>5</v>
      </c>
    </row>
    <row r="112" spans="1:11" ht="18" customHeight="1">
      <c r="A112" s="162" t="s">
        <v>16</v>
      </c>
      <c r="B112" s="817"/>
      <c r="C112" s="560" t="s">
        <v>786</v>
      </c>
      <c r="D112" s="451">
        <v>3</v>
      </c>
      <c r="E112" s="451" t="s">
        <v>731</v>
      </c>
      <c r="F112" s="451"/>
      <c r="G112" s="825" t="str">
        <f t="shared" si="1"/>
        <v/>
      </c>
      <c r="H112" s="421">
        <v>580</v>
      </c>
      <c r="I112" s="455">
        <v>180</v>
      </c>
      <c r="J112" s="455">
        <v>390</v>
      </c>
      <c r="K112" s="456">
        <v>10</v>
      </c>
    </row>
    <row r="113" spans="1:11" ht="18" customHeight="1">
      <c r="A113" s="162" t="s">
        <v>16</v>
      </c>
      <c r="B113" s="817"/>
      <c r="C113" s="560" t="s">
        <v>786</v>
      </c>
      <c r="D113" s="451">
        <v>5</v>
      </c>
      <c r="E113" s="451" t="s">
        <v>731</v>
      </c>
      <c r="F113" s="451"/>
      <c r="G113" s="825" t="str">
        <f t="shared" si="1"/>
        <v/>
      </c>
      <c r="H113" s="421">
        <v>315</v>
      </c>
      <c r="I113" s="455">
        <v>65</v>
      </c>
      <c r="J113" s="455">
        <v>250</v>
      </c>
      <c r="K113" s="456">
        <v>0</v>
      </c>
    </row>
    <row r="114" spans="1:11" ht="18" customHeight="1">
      <c r="A114" s="165" t="s">
        <v>16</v>
      </c>
      <c r="B114" s="819"/>
      <c r="C114" s="454" t="s">
        <v>786</v>
      </c>
      <c r="D114" s="452">
        <v>6</v>
      </c>
      <c r="E114" s="452" t="s">
        <v>731</v>
      </c>
      <c r="F114" s="452"/>
      <c r="G114" s="826" t="str">
        <f t="shared" si="1"/>
        <v/>
      </c>
      <c r="H114" s="420">
        <v>975</v>
      </c>
      <c r="I114" s="457">
        <v>340</v>
      </c>
      <c r="J114" s="457">
        <v>630</v>
      </c>
      <c r="K114" s="458">
        <v>5</v>
      </c>
    </row>
    <row r="115" spans="1:11" ht="18" customHeight="1">
      <c r="A115" s="320" t="s">
        <v>782</v>
      </c>
      <c r="B115" s="820"/>
      <c r="C115" s="453" t="s">
        <v>475</v>
      </c>
      <c r="D115" s="450"/>
      <c r="E115" s="450"/>
      <c r="F115" s="450"/>
      <c r="G115" s="824" t="str">
        <f t="shared" si="1"/>
        <v/>
      </c>
      <c r="H115" s="470">
        <v>1035</v>
      </c>
      <c r="I115" s="326">
        <v>220</v>
      </c>
      <c r="J115" s="326">
        <v>780</v>
      </c>
      <c r="K115" s="327">
        <v>35</v>
      </c>
    </row>
    <row r="116" spans="1:11" ht="18" customHeight="1">
      <c r="A116" s="162" t="s">
        <v>782</v>
      </c>
      <c r="B116" s="817"/>
      <c r="C116" s="560" t="s">
        <v>785</v>
      </c>
      <c r="D116" s="451">
        <v>1</v>
      </c>
      <c r="E116" s="451" t="s">
        <v>731</v>
      </c>
      <c r="F116" s="451"/>
      <c r="G116" s="825" t="str">
        <f t="shared" si="1"/>
        <v/>
      </c>
      <c r="H116" s="421">
        <v>725</v>
      </c>
      <c r="I116" s="455">
        <v>35</v>
      </c>
      <c r="J116" s="455">
        <v>620</v>
      </c>
      <c r="K116" s="456">
        <v>70</v>
      </c>
    </row>
    <row r="117" spans="1:11" ht="18" customHeight="1">
      <c r="A117" s="162" t="s">
        <v>782</v>
      </c>
      <c r="B117" s="817"/>
      <c r="C117" s="560" t="s">
        <v>785</v>
      </c>
      <c r="D117" s="451">
        <v>2</v>
      </c>
      <c r="E117" s="451" t="s">
        <v>731</v>
      </c>
      <c r="F117" s="451"/>
      <c r="G117" s="825" t="str">
        <f t="shared" si="1"/>
        <v/>
      </c>
      <c r="H117" s="421">
        <v>795</v>
      </c>
      <c r="I117" s="455">
        <v>105</v>
      </c>
      <c r="J117" s="455">
        <v>600</v>
      </c>
      <c r="K117" s="456">
        <v>90</v>
      </c>
    </row>
    <row r="118" spans="1:11" ht="18" customHeight="1">
      <c r="A118" s="162" t="s">
        <v>782</v>
      </c>
      <c r="B118" s="817"/>
      <c r="C118" s="560" t="s">
        <v>784</v>
      </c>
      <c r="D118" s="451">
        <v>1</v>
      </c>
      <c r="E118" s="451" t="s">
        <v>731</v>
      </c>
      <c r="F118" s="451"/>
      <c r="G118" s="825" t="str">
        <f t="shared" si="1"/>
        <v/>
      </c>
      <c r="H118" s="421">
        <v>1120</v>
      </c>
      <c r="I118" s="455">
        <v>210</v>
      </c>
      <c r="J118" s="455">
        <v>860</v>
      </c>
      <c r="K118" s="456">
        <v>50</v>
      </c>
    </row>
    <row r="119" spans="1:11" ht="18" customHeight="1">
      <c r="A119" s="162" t="s">
        <v>782</v>
      </c>
      <c r="B119" s="817"/>
      <c r="C119" s="560" t="s">
        <v>784</v>
      </c>
      <c r="D119" s="451">
        <v>2</v>
      </c>
      <c r="E119" s="451" t="s">
        <v>731</v>
      </c>
      <c r="F119" s="451"/>
      <c r="G119" s="825" t="str">
        <f t="shared" si="1"/>
        <v/>
      </c>
      <c r="H119" s="421">
        <v>1055</v>
      </c>
      <c r="I119" s="455">
        <v>245</v>
      </c>
      <c r="J119" s="455">
        <v>780</v>
      </c>
      <c r="K119" s="456">
        <v>30</v>
      </c>
    </row>
    <row r="120" spans="1:11" ht="18" customHeight="1">
      <c r="A120" s="162" t="s">
        <v>782</v>
      </c>
      <c r="B120" s="817"/>
      <c r="C120" s="560" t="s">
        <v>784</v>
      </c>
      <c r="D120" s="451">
        <v>3</v>
      </c>
      <c r="E120" s="451" t="s">
        <v>731</v>
      </c>
      <c r="F120" s="451"/>
      <c r="G120" s="825" t="str">
        <f t="shared" si="1"/>
        <v/>
      </c>
      <c r="H120" s="421">
        <v>850</v>
      </c>
      <c r="I120" s="455">
        <v>145</v>
      </c>
      <c r="J120" s="455">
        <v>700</v>
      </c>
      <c r="K120" s="456">
        <v>5</v>
      </c>
    </row>
    <row r="121" spans="1:11" ht="18" customHeight="1">
      <c r="A121" s="162" t="s">
        <v>21</v>
      </c>
      <c r="B121" s="817"/>
      <c r="C121" s="560" t="s">
        <v>484</v>
      </c>
      <c r="D121" s="451"/>
      <c r="E121" s="451"/>
      <c r="F121" s="451"/>
      <c r="G121" s="825" t="str">
        <f t="shared" si="1"/>
        <v/>
      </c>
      <c r="H121" s="421">
        <v>1140</v>
      </c>
      <c r="I121" s="455">
        <v>290</v>
      </c>
      <c r="J121" s="455">
        <v>830</v>
      </c>
      <c r="K121" s="456">
        <v>20</v>
      </c>
    </row>
    <row r="122" spans="1:11" ht="18" customHeight="1">
      <c r="A122" s="162" t="s">
        <v>21</v>
      </c>
      <c r="B122" s="817"/>
      <c r="C122" s="560" t="s">
        <v>49</v>
      </c>
      <c r="D122" s="451"/>
      <c r="E122" s="451"/>
      <c r="F122" s="451"/>
      <c r="G122" s="825" t="str">
        <f t="shared" si="1"/>
        <v/>
      </c>
      <c r="H122" s="421">
        <v>445</v>
      </c>
      <c r="I122" s="455">
        <v>125</v>
      </c>
      <c r="J122" s="455">
        <v>310</v>
      </c>
      <c r="K122" s="456">
        <v>10</v>
      </c>
    </row>
    <row r="123" spans="1:11" ht="18" customHeight="1">
      <c r="A123" s="165" t="s">
        <v>21</v>
      </c>
      <c r="B123" s="819"/>
      <c r="C123" s="454" t="s">
        <v>58</v>
      </c>
      <c r="D123" s="452"/>
      <c r="E123" s="452"/>
      <c r="F123" s="452"/>
      <c r="G123" s="826" t="str">
        <f t="shared" si="1"/>
        <v/>
      </c>
      <c r="H123" s="420">
        <v>425</v>
      </c>
      <c r="I123" s="457">
        <v>125</v>
      </c>
      <c r="J123" s="457">
        <v>290</v>
      </c>
      <c r="K123" s="458">
        <v>10</v>
      </c>
    </row>
    <row r="124" spans="1:11" ht="18" customHeight="1">
      <c r="A124" s="320" t="s">
        <v>18</v>
      </c>
      <c r="B124" s="820"/>
      <c r="C124" s="453" t="s">
        <v>763</v>
      </c>
      <c r="D124" s="450">
        <v>1</v>
      </c>
      <c r="E124" s="450" t="s">
        <v>731</v>
      </c>
      <c r="F124" s="450"/>
      <c r="G124" s="824" t="str">
        <f t="shared" si="1"/>
        <v/>
      </c>
      <c r="H124" s="470">
        <v>620</v>
      </c>
      <c r="I124" s="326">
        <v>115</v>
      </c>
      <c r="J124" s="326">
        <v>490</v>
      </c>
      <c r="K124" s="327">
        <v>15</v>
      </c>
    </row>
    <row r="125" spans="1:11" ht="18" customHeight="1">
      <c r="A125" s="162" t="s">
        <v>18</v>
      </c>
      <c r="B125" s="817"/>
      <c r="C125" s="560" t="s">
        <v>763</v>
      </c>
      <c r="D125" s="451">
        <v>3</v>
      </c>
      <c r="E125" s="451" t="s">
        <v>731</v>
      </c>
      <c r="F125" s="451"/>
      <c r="G125" s="825" t="str">
        <f t="shared" si="1"/>
        <v/>
      </c>
      <c r="H125" s="421">
        <v>490</v>
      </c>
      <c r="I125" s="455">
        <v>150</v>
      </c>
      <c r="J125" s="455">
        <v>310</v>
      </c>
      <c r="K125" s="456">
        <v>30</v>
      </c>
    </row>
    <row r="126" spans="1:11" ht="18" customHeight="1">
      <c r="A126" s="162" t="s">
        <v>18</v>
      </c>
      <c r="B126" s="817"/>
      <c r="C126" s="560" t="s">
        <v>763</v>
      </c>
      <c r="D126" s="451">
        <v>4</v>
      </c>
      <c r="E126" s="451" t="s">
        <v>731</v>
      </c>
      <c r="F126" s="451"/>
      <c r="G126" s="825" t="str">
        <f t="shared" si="1"/>
        <v/>
      </c>
      <c r="H126" s="421">
        <v>50</v>
      </c>
      <c r="I126" s="455">
        <v>25</v>
      </c>
      <c r="J126" s="455">
        <v>20</v>
      </c>
      <c r="K126" s="456">
        <v>5</v>
      </c>
    </row>
    <row r="127" spans="1:11" ht="18" customHeight="1">
      <c r="A127" s="162" t="s">
        <v>18</v>
      </c>
      <c r="B127" s="817"/>
      <c r="C127" s="560" t="s">
        <v>792</v>
      </c>
      <c r="D127" s="451">
        <v>1</v>
      </c>
      <c r="E127" s="451" t="s">
        <v>731</v>
      </c>
      <c r="F127" s="451"/>
      <c r="G127" s="825" t="str">
        <f t="shared" si="1"/>
        <v/>
      </c>
      <c r="H127" s="421">
        <v>695</v>
      </c>
      <c r="I127" s="455">
        <v>185</v>
      </c>
      <c r="J127" s="455">
        <v>490</v>
      </c>
      <c r="K127" s="456">
        <v>20</v>
      </c>
    </row>
    <row r="128" spans="1:11" ht="18" customHeight="1">
      <c r="A128" s="162" t="s">
        <v>18</v>
      </c>
      <c r="B128" s="817"/>
      <c r="C128" s="560" t="s">
        <v>792</v>
      </c>
      <c r="D128" s="451">
        <v>2</v>
      </c>
      <c r="E128" s="451" t="s">
        <v>731</v>
      </c>
      <c r="F128" s="451"/>
      <c r="G128" s="825" t="str">
        <f t="shared" si="1"/>
        <v/>
      </c>
      <c r="H128" s="421">
        <v>480</v>
      </c>
      <c r="I128" s="455">
        <v>150</v>
      </c>
      <c r="J128" s="455">
        <v>320</v>
      </c>
      <c r="K128" s="456">
        <v>10</v>
      </c>
    </row>
    <row r="129" spans="1:11" ht="18" customHeight="1">
      <c r="A129" s="162" t="s">
        <v>18</v>
      </c>
      <c r="B129" s="817"/>
      <c r="C129" s="560" t="s">
        <v>792</v>
      </c>
      <c r="D129" s="451">
        <v>3</v>
      </c>
      <c r="E129" s="451" t="s">
        <v>731</v>
      </c>
      <c r="F129" s="451"/>
      <c r="G129" s="825" t="str">
        <f t="shared" si="1"/>
        <v/>
      </c>
      <c r="H129" s="421">
        <v>1080</v>
      </c>
      <c r="I129" s="455">
        <v>380</v>
      </c>
      <c r="J129" s="455">
        <v>690</v>
      </c>
      <c r="K129" s="456">
        <v>10</v>
      </c>
    </row>
    <row r="130" spans="1:11" ht="18" customHeight="1">
      <c r="A130" s="162" t="s">
        <v>18</v>
      </c>
      <c r="B130" s="817"/>
      <c r="C130" s="560" t="s">
        <v>792</v>
      </c>
      <c r="D130" s="451">
        <v>4</v>
      </c>
      <c r="E130" s="451" t="s">
        <v>731</v>
      </c>
      <c r="F130" s="451"/>
      <c r="G130" s="825" t="str">
        <f t="shared" si="1"/>
        <v/>
      </c>
      <c r="H130" s="421">
        <v>760</v>
      </c>
      <c r="I130" s="455">
        <v>225</v>
      </c>
      <c r="J130" s="455">
        <v>520</v>
      </c>
      <c r="K130" s="456">
        <v>15</v>
      </c>
    </row>
    <row r="131" spans="1:11" ht="18" customHeight="1">
      <c r="A131" s="162" t="s">
        <v>18</v>
      </c>
      <c r="B131" s="817"/>
      <c r="C131" s="560" t="s">
        <v>792</v>
      </c>
      <c r="D131" s="451">
        <v>5</v>
      </c>
      <c r="E131" s="451" t="s">
        <v>731</v>
      </c>
      <c r="F131" s="451"/>
      <c r="G131" s="825" t="str">
        <f t="shared" si="1"/>
        <v/>
      </c>
      <c r="H131" s="421">
        <v>790</v>
      </c>
      <c r="I131" s="455">
        <v>290</v>
      </c>
      <c r="J131" s="455">
        <v>490</v>
      </c>
      <c r="K131" s="456">
        <v>10</v>
      </c>
    </row>
    <row r="132" spans="1:11" ht="18" customHeight="1">
      <c r="A132" s="162" t="s">
        <v>18</v>
      </c>
      <c r="B132" s="817"/>
      <c r="C132" s="560" t="s">
        <v>792</v>
      </c>
      <c r="D132" s="451">
        <v>6</v>
      </c>
      <c r="E132" s="451" t="s">
        <v>731</v>
      </c>
      <c r="F132" s="451"/>
      <c r="G132" s="825" t="str">
        <f t="shared" si="1"/>
        <v/>
      </c>
      <c r="H132" s="421">
        <v>505</v>
      </c>
      <c r="I132" s="455">
        <v>210</v>
      </c>
      <c r="J132" s="455">
        <v>290</v>
      </c>
      <c r="K132" s="456">
        <v>5</v>
      </c>
    </row>
    <row r="133" spans="1:11" ht="18" customHeight="1">
      <c r="A133" s="162" t="s">
        <v>18</v>
      </c>
      <c r="B133" s="817"/>
      <c r="C133" s="560" t="s">
        <v>792</v>
      </c>
      <c r="D133" s="451">
        <v>7</v>
      </c>
      <c r="E133" s="451" t="s">
        <v>731</v>
      </c>
      <c r="F133" s="451"/>
      <c r="G133" s="825" t="str">
        <f t="shared" ref="G133:G196" si="2">IF(B133=1,H133,IF(B133=2,I133,IF(B133=3,J133,IF(B133=4,K133,IF(B133=5,I133+J133,+"")))))</f>
        <v/>
      </c>
      <c r="H133" s="421">
        <v>415</v>
      </c>
      <c r="I133" s="455">
        <v>105</v>
      </c>
      <c r="J133" s="455">
        <v>310</v>
      </c>
      <c r="K133" s="456">
        <v>0</v>
      </c>
    </row>
    <row r="134" spans="1:11" ht="18" customHeight="1">
      <c r="A134" s="162" t="s">
        <v>18</v>
      </c>
      <c r="B134" s="817"/>
      <c r="C134" s="560" t="s">
        <v>800</v>
      </c>
      <c r="D134" s="451">
        <v>1</v>
      </c>
      <c r="E134" s="451" t="s">
        <v>731</v>
      </c>
      <c r="F134" s="451"/>
      <c r="G134" s="825" t="str">
        <f t="shared" si="2"/>
        <v/>
      </c>
      <c r="H134" s="421">
        <v>475</v>
      </c>
      <c r="I134" s="455">
        <v>105</v>
      </c>
      <c r="J134" s="455">
        <v>360</v>
      </c>
      <c r="K134" s="456">
        <v>10</v>
      </c>
    </row>
    <row r="135" spans="1:11" ht="18" customHeight="1">
      <c r="A135" s="165" t="s">
        <v>18</v>
      </c>
      <c r="B135" s="819"/>
      <c r="C135" s="454" t="s">
        <v>800</v>
      </c>
      <c r="D135" s="452">
        <v>2</v>
      </c>
      <c r="E135" s="452" t="s">
        <v>731</v>
      </c>
      <c r="F135" s="452"/>
      <c r="G135" s="826" t="str">
        <f t="shared" si="2"/>
        <v/>
      </c>
      <c r="H135" s="420">
        <v>180</v>
      </c>
      <c r="I135" s="457">
        <v>65</v>
      </c>
      <c r="J135" s="457">
        <v>110</v>
      </c>
      <c r="K135" s="458">
        <v>5</v>
      </c>
    </row>
    <row r="136" spans="1:11" ht="18" customHeight="1">
      <c r="A136" s="320" t="s">
        <v>788</v>
      </c>
      <c r="B136" s="820"/>
      <c r="C136" s="453" t="s">
        <v>59</v>
      </c>
      <c r="D136" s="450"/>
      <c r="E136" s="450"/>
      <c r="F136" s="450"/>
      <c r="G136" s="824" t="str">
        <f t="shared" si="2"/>
        <v/>
      </c>
      <c r="H136" s="470">
        <v>520</v>
      </c>
      <c r="I136" s="326">
        <v>70</v>
      </c>
      <c r="J136" s="326">
        <v>440</v>
      </c>
      <c r="K136" s="327">
        <v>10</v>
      </c>
    </row>
    <row r="137" spans="1:11" ht="18" customHeight="1">
      <c r="A137" s="162" t="s">
        <v>788</v>
      </c>
      <c r="B137" s="817"/>
      <c r="C137" s="560" t="s">
        <v>791</v>
      </c>
      <c r="D137" s="451">
        <v>1</v>
      </c>
      <c r="E137" s="451" t="s">
        <v>731</v>
      </c>
      <c r="F137" s="451"/>
      <c r="G137" s="825" t="str">
        <f t="shared" si="2"/>
        <v/>
      </c>
      <c r="H137" s="421">
        <v>545</v>
      </c>
      <c r="I137" s="455">
        <v>45</v>
      </c>
      <c r="J137" s="455">
        <v>350</v>
      </c>
      <c r="K137" s="456">
        <v>150</v>
      </c>
    </row>
    <row r="138" spans="1:11" ht="18" customHeight="1">
      <c r="A138" s="162" t="s">
        <v>788</v>
      </c>
      <c r="B138" s="817"/>
      <c r="C138" s="560" t="s">
        <v>791</v>
      </c>
      <c r="D138" s="451">
        <v>2</v>
      </c>
      <c r="E138" s="451" t="s">
        <v>731</v>
      </c>
      <c r="F138" s="451"/>
      <c r="G138" s="825" t="str">
        <f t="shared" si="2"/>
        <v/>
      </c>
      <c r="H138" s="421">
        <v>585</v>
      </c>
      <c r="I138" s="455">
        <v>55</v>
      </c>
      <c r="J138" s="455">
        <v>450</v>
      </c>
      <c r="K138" s="456">
        <v>80</v>
      </c>
    </row>
    <row r="139" spans="1:11" ht="18" customHeight="1">
      <c r="A139" s="162" t="s">
        <v>788</v>
      </c>
      <c r="B139" s="817"/>
      <c r="C139" s="560" t="s">
        <v>791</v>
      </c>
      <c r="D139" s="451">
        <v>3</v>
      </c>
      <c r="E139" s="451" t="s">
        <v>731</v>
      </c>
      <c r="F139" s="451"/>
      <c r="G139" s="825" t="str">
        <f t="shared" si="2"/>
        <v/>
      </c>
      <c r="H139" s="421">
        <v>720</v>
      </c>
      <c r="I139" s="455">
        <v>110</v>
      </c>
      <c r="J139" s="455">
        <v>510</v>
      </c>
      <c r="K139" s="456">
        <v>100</v>
      </c>
    </row>
    <row r="140" spans="1:11" ht="18" customHeight="1">
      <c r="A140" s="162" t="s">
        <v>788</v>
      </c>
      <c r="B140" s="817"/>
      <c r="C140" s="560" t="s">
        <v>791</v>
      </c>
      <c r="D140" s="451">
        <v>4</v>
      </c>
      <c r="E140" s="451" t="s">
        <v>731</v>
      </c>
      <c r="F140" s="451"/>
      <c r="G140" s="825" t="str">
        <f t="shared" si="2"/>
        <v/>
      </c>
      <c r="H140" s="421">
        <v>525</v>
      </c>
      <c r="I140" s="455">
        <v>175</v>
      </c>
      <c r="J140" s="455">
        <v>340</v>
      </c>
      <c r="K140" s="456">
        <v>10</v>
      </c>
    </row>
    <row r="141" spans="1:11" ht="18" customHeight="1">
      <c r="A141" s="162" t="s">
        <v>788</v>
      </c>
      <c r="B141" s="817"/>
      <c r="C141" s="560" t="s">
        <v>791</v>
      </c>
      <c r="D141" s="451">
        <v>5</v>
      </c>
      <c r="E141" s="451" t="s">
        <v>731</v>
      </c>
      <c r="F141" s="451"/>
      <c r="G141" s="825" t="str">
        <f t="shared" si="2"/>
        <v/>
      </c>
      <c r="H141" s="421">
        <v>655</v>
      </c>
      <c r="I141" s="455">
        <v>135</v>
      </c>
      <c r="J141" s="455">
        <v>440</v>
      </c>
      <c r="K141" s="456">
        <v>80</v>
      </c>
    </row>
    <row r="142" spans="1:11" ht="18" customHeight="1">
      <c r="A142" s="162" t="s">
        <v>788</v>
      </c>
      <c r="B142" s="817"/>
      <c r="C142" s="560" t="s">
        <v>791</v>
      </c>
      <c r="D142" s="451">
        <v>6</v>
      </c>
      <c r="E142" s="451" t="s">
        <v>731</v>
      </c>
      <c r="F142" s="451"/>
      <c r="G142" s="825" t="str">
        <f t="shared" si="2"/>
        <v/>
      </c>
      <c r="H142" s="421">
        <v>720</v>
      </c>
      <c r="I142" s="455">
        <v>145</v>
      </c>
      <c r="J142" s="455">
        <v>560</v>
      </c>
      <c r="K142" s="456">
        <v>15</v>
      </c>
    </row>
    <row r="143" spans="1:11" ht="18" customHeight="1">
      <c r="A143" s="162" t="s">
        <v>788</v>
      </c>
      <c r="B143" s="817"/>
      <c r="C143" s="560" t="s">
        <v>790</v>
      </c>
      <c r="D143" s="451">
        <v>1</v>
      </c>
      <c r="E143" s="451" t="s">
        <v>731</v>
      </c>
      <c r="F143" s="451"/>
      <c r="G143" s="825" t="str">
        <f t="shared" si="2"/>
        <v/>
      </c>
      <c r="H143" s="421">
        <v>635</v>
      </c>
      <c r="I143" s="455">
        <v>35</v>
      </c>
      <c r="J143" s="455">
        <v>570</v>
      </c>
      <c r="K143" s="456">
        <v>30</v>
      </c>
    </row>
    <row r="144" spans="1:11" ht="18" customHeight="1">
      <c r="A144" s="162" t="s">
        <v>788</v>
      </c>
      <c r="B144" s="817"/>
      <c r="C144" s="560" t="s">
        <v>790</v>
      </c>
      <c r="D144" s="451">
        <v>2</v>
      </c>
      <c r="E144" s="451" t="s">
        <v>731</v>
      </c>
      <c r="F144" s="451"/>
      <c r="G144" s="825" t="str">
        <f t="shared" si="2"/>
        <v/>
      </c>
      <c r="H144" s="421">
        <v>465</v>
      </c>
      <c r="I144" s="455">
        <v>115</v>
      </c>
      <c r="J144" s="455">
        <v>320</v>
      </c>
      <c r="K144" s="456">
        <v>30</v>
      </c>
    </row>
    <row r="145" spans="1:16" ht="18" customHeight="1">
      <c r="A145" s="162" t="s">
        <v>788</v>
      </c>
      <c r="B145" s="817"/>
      <c r="C145" s="560" t="s">
        <v>789</v>
      </c>
      <c r="D145" s="451">
        <v>1</v>
      </c>
      <c r="E145" s="451" t="s">
        <v>731</v>
      </c>
      <c r="F145" s="451"/>
      <c r="G145" s="825" t="str">
        <f t="shared" si="2"/>
        <v/>
      </c>
      <c r="H145" s="421">
        <v>190</v>
      </c>
      <c r="I145" s="455">
        <v>5</v>
      </c>
      <c r="J145" s="455">
        <v>180</v>
      </c>
      <c r="K145" s="456">
        <v>5</v>
      </c>
    </row>
    <row r="146" spans="1:16" ht="18" customHeight="1">
      <c r="A146" s="162" t="s">
        <v>788</v>
      </c>
      <c r="B146" s="817"/>
      <c r="C146" s="560" t="s">
        <v>789</v>
      </c>
      <c r="D146" s="451">
        <v>2</v>
      </c>
      <c r="E146" s="451" t="s">
        <v>731</v>
      </c>
      <c r="F146" s="451"/>
      <c r="G146" s="825" t="str">
        <f t="shared" si="2"/>
        <v/>
      </c>
      <c r="H146" s="421">
        <v>410</v>
      </c>
      <c r="I146" s="455">
        <v>50</v>
      </c>
      <c r="J146" s="455">
        <v>280</v>
      </c>
      <c r="K146" s="456">
        <v>80</v>
      </c>
    </row>
    <row r="147" spans="1:16" ht="18" customHeight="1">
      <c r="A147" s="162" t="s">
        <v>20</v>
      </c>
      <c r="B147" s="817"/>
      <c r="C147" s="560" t="s">
        <v>783</v>
      </c>
      <c r="D147" s="451">
        <v>1</v>
      </c>
      <c r="E147" s="451" t="s">
        <v>731</v>
      </c>
      <c r="F147" s="451"/>
      <c r="G147" s="825" t="str">
        <f t="shared" si="2"/>
        <v/>
      </c>
      <c r="H147" s="421">
        <v>465</v>
      </c>
      <c r="I147" s="455">
        <v>55</v>
      </c>
      <c r="J147" s="455">
        <v>400</v>
      </c>
      <c r="K147" s="456">
        <v>10</v>
      </c>
    </row>
    <row r="148" spans="1:16" ht="18" customHeight="1">
      <c r="A148" s="162" t="s">
        <v>20</v>
      </c>
      <c r="B148" s="817"/>
      <c r="C148" s="560" t="s">
        <v>783</v>
      </c>
      <c r="D148" s="451">
        <v>2</v>
      </c>
      <c r="E148" s="451" t="s">
        <v>731</v>
      </c>
      <c r="F148" s="451"/>
      <c r="G148" s="825" t="str">
        <f t="shared" si="2"/>
        <v/>
      </c>
      <c r="H148" s="421">
        <v>810</v>
      </c>
      <c r="I148" s="455">
        <v>130</v>
      </c>
      <c r="J148" s="455">
        <v>650</v>
      </c>
      <c r="K148" s="456">
        <v>30</v>
      </c>
    </row>
    <row r="149" spans="1:16" ht="18" customHeight="1">
      <c r="A149" s="165" t="s">
        <v>20</v>
      </c>
      <c r="B149" s="819"/>
      <c r="C149" s="454" t="s">
        <v>479</v>
      </c>
      <c r="D149" s="452"/>
      <c r="E149" s="452"/>
      <c r="F149" s="452"/>
      <c r="G149" s="826" t="str">
        <f t="shared" si="2"/>
        <v/>
      </c>
      <c r="H149" s="420">
        <v>665</v>
      </c>
      <c r="I149" s="457">
        <v>45</v>
      </c>
      <c r="J149" s="457">
        <v>510</v>
      </c>
      <c r="K149" s="458">
        <v>110</v>
      </c>
    </row>
    <row r="150" spans="1:16" ht="18" customHeight="1">
      <c r="A150" s="320" t="s">
        <v>793</v>
      </c>
      <c r="B150" s="820"/>
      <c r="C150" s="453" t="s">
        <v>794</v>
      </c>
      <c r="D150" s="450">
        <v>1</v>
      </c>
      <c r="E150" s="450" t="s">
        <v>731</v>
      </c>
      <c r="F150" s="450"/>
      <c r="G150" s="824" t="str">
        <f t="shared" si="2"/>
        <v/>
      </c>
      <c r="H150" s="470">
        <v>670</v>
      </c>
      <c r="I150" s="326">
        <v>115</v>
      </c>
      <c r="J150" s="326">
        <v>540</v>
      </c>
      <c r="K150" s="327">
        <v>15</v>
      </c>
    </row>
    <row r="151" spans="1:16" ht="18" customHeight="1">
      <c r="A151" s="162" t="s">
        <v>793</v>
      </c>
      <c r="B151" s="817"/>
      <c r="C151" s="560" t="s">
        <v>794</v>
      </c>
      <c r="D151" s="451">
        <v>2</v>
      </c>
      <c r="E151" s="451" t="s">
        <v>731</v>
      </c>
      <c r="F151" s="451"/>
      <c r="G151" s="825" t="str">
        <f t="shared" si="2"/>
        <v/>
      </c>
      <c r="H151" s="421">
        <v>635</v>
      </c>
      <c r="I151" s="455">
        <v>75</v>
      </c>
      <c r="J151" s="455">
        <v>540</v>
      </c>
      <c r="K151" s="456">
        <v>20</v>
      </c>
    </row>
    <row r="152" spans="1:16" ht="18" customHeight="1">
      <c r="A152" s="162" t="s">
        <v>793</v>
      </c>
      <c r="B152" s="817"/>
      <c r="C152" s="560" t="s">
        <v>794</v>
      </c>
      <c r="D152" s="451">
        <v>3</v>
      </c>
      <c r="E152" s="451" t="s">
        <v>731</v>
      </c>
      <c r="F152" s="451"/>
      <c r="G152" s="825" t="str">
        <f t="shared" si="2"/>
        <v/>
      </c>
      <c r="H152" s="421">
        <v>530</v>
      </c>
      <c r="I152" s="455">
        <v>165</v>
      </c>
      <c r="J152" s="455">
        <v>350</v>
      </c>
      <c r="K152" s="456">
        <v>15</v>
      </c>
    </row>
    <row r="153" spans="1:16" ht="18" customHeight="1">
      <c r="A153" s="162" t="s">
        <v>793</v>
      </c>
      <c r="B153" s="817"/>
      <c r="C153" s="560" t="s">
        <v>794</v>
      </c>
      <c r="D153" s="451">
        <v>4</v>
      </c>
      <c r="E153" s="451" t="s">
        <v>731</v>
      </c>
      <c r="F153" s="451"/>
      <c r="G153" s="825" t="str">
        <f t="shared" si="2"/>
        <v/>
      </c>
      <c r="H153" s="421">
        <v>780</v>
      </c>
      <c r="I153" s="455">
        <v>170</v>
      </c>
      <c r="J153" s="455">
        <v>590</v>
      </c>
      <c r="K153" s="456">
        <v>20</v>
      </c>
    </row>
    <row r="154" spans="1:16" ht="18" customHeight="1">
      <c r="A154" s="162" t="s">
        <v>793</v>
      </c>
      <c r="B154" s="817"/>
      <c r="C154" s="560" t="s">
        <v>794</v>
      </c>
      <c r="D154" s="451">
        <v>5</v>
      </c>
      <c r="E154" s="451" t="s">
        <v>731</v>
      </c>
      <c r="F154" s="451"/>
      <c r="G154" s="825" t="str">
        <f t="shared" si="2"/>
        <v/>
      </c>
      <c r="H154" s="421">
        <v>485</v>
      </c>
      <c r="I154" s="455">
        <v>110</v>
      </c>
      <c r="J154" s="455">
        <v>360</v>
      </c>
      <c r="K154" s="456">
        <v>15</v>
      </c>
    </row>
    <row r="155" spans="1:16" ht="18" customHeight="1">
      <c r="A155" s="162" t="s">
        <v>793</v>
      </c>
      <c r="B155" s="817"/>
      <c r="C155" s="560" t="s">
        <v>795</v>
      </c>
      <c r="D155" s="451">
        <v>4</v>
      </c>
      <c r="E155" s="451" t="s">
        <v>731</v>
      </c>
      <c r="F155" s="451"/>
      <c r="G155" s="825" t="str">
        <f t="shared" si="2"/>
        <v/>
      </c>
      <c r="H155" s="421">
        <v>530</v>
      </c>
      <c r="I155" s="455">
        <v>205</v>
      </c>
      <c r="J155" s="455">
        <v>320</v>
      </c>
      <c r="K155" s="456">
        <v>5</v>
      </c>
    </row>
    <row r="156" spans="1:16" ht="18" customHeight="1">
      <c r="A156" s="162" t="s">
        <v>793</v>
      </c>
      <c r="B156" s="817"/>
      <c r="C156" s="560" t="s">
        <v>795</v>
      </c>
      <c r="D156" s="451">
        <v>5</v>
      </c>
      <c r="E156" s="451" t="s">
        <v>731</v>
      </c>
      <c r="F156" s="451"/>
      <c r="G156" s="825" t="str">
        <f t="shared" si="2"/>
        <v/>
      </c>
      <c r="H156" s="421">
        <v>790</v>
      </c>
      <c r="I156" s="455">
        <v>100</v>
      </c>
      <c r="J156" s="455">
        <v>670</v>
      </c>
      <c r="K156" s="456">
        <v>20</v>
      </c>
    </row>
    <row r="157" spans="1:16" ht="18" customHeight="1">
      <c r="A157" s="162" t="s">
        <v>793</v>
      </c>
      <c r="B157" s="817"/>
      <c r="C157" s="560" t="s">
        <v>795</v>
      </c>
      <c r="D157" s="451">
        <v>6</v>
      </c>
      <c r="E157" s="451" t="s">
        <v>731</v>
      </c>
      <c r="F157" s="451"/>
      <c r="G157" s="825" t="str">
        <f t="shared" si="2"/>
        <v/>
      </c>
      <c r="H157" s="421">
        <v>700</v>
      </c>
      <c r="I157" s="455">
        <v>115</v>
      </c>
      <c r="J157" s="455">
        <v>580</v>
      </c>
      <c r="K157" s="456">
        <v>5</v>
      </c>
      <c r="P157" s="455"/>
    </row>
    <row r="158" spans="1:16" ht="18" customHeight="1">
      <c r="A158" s="162" t="s">
        <v>793</v>
      </c>
      <c r="B158" s="817"/>
      <c r="C158" s="560" t="s">
        <v>795</v>
      </c>
      <c r="D158" s="451">
        <v>7</v>
      </c>
      <c r="E158" s="451" t="s">
        <v>731</v>
      </c>
      <c r="F158" s="451"/>
      <c r="G158" s="825" t="str">
        <f t="shared" si="2"/>
        <v/>
      </c>
      <c r="H158" s="421">
        <v>475</v>
      </c>
      <c r="I158" s="455">
        <v>130</v>
      </c>
      <c r="J158" s="455">
        <v>340</v>
      </c>
      <c r="K158" s="456">
        <v>5</v>
      </c>
    </row>
    <row r="159" spans="1:16" ht="18" customHeight="1">
      <c r="A159" s="162" t="s">
        <v>793</v>
      </c>
      <c r="B159" s="817"/>
      <c r="C159" s="560" t="s">
        <v>795</v>
      </c>
      <c r="D159" s="451">
        <v>8</v>
      </c>
      <c r="E159" s="451" t="s">
        <v>731</v>
      </c>
      <c r="F159" s="451"/>
      <c r="G159" s="825" t="str">
        <f t="shared" si="2"/>
        <v/>
      </c>
      <c r="H159" s="421">
        <v>545</v>
      </c>
      <c r="I159" s="455">
        <v>195</v>
      </c>
      <c r="J159" s="455">
        <v>340</v>
      </c>
      <c r="K159" s="456">
        <v>10</v>
      </c>
    </row>
    <row r="160" spans="1:16" ht="18" customHeight="1">
      <c r="A160" s="162" t="s">
        <v>793</v>
      </c>
      <c r="B160" s="817"/>
      <c r="C160" s="560" t="s">
        <v>796</v>
      </c>
      <c r="D160" s="451">
        <v>1</v>
      </c>
      <c r="E160" s="451" t="s">
        <v>731</v>
      </c>
      <c r="F160" s="451"/>
      <c r="G160" s="825" t="str">
        <f t="shared" si="2"/>
        <v/>
      </c>
      <c r="H160" s="421">
        <v>640</v>
      </c>
      <c r="I160" s="455">
        <v>340</v>
      </c>
      <c r="J160" s="455">
        <v>290</v>
      </c>
      <c r="K160" s="456">
        <v>10</v>
      </c>
    </row>
    <row r="161" spans="1:12" ht="18" customHeight="1">
      <c r="A161" s="162" t="s">
        <v>793</v>
      </c>
      <c r="B161" s="817"/>
      <c r="C161" s="560" t="s">
        <v>796</v>
      </c>
      <c r="D161" s="451">
        <v>2</v>
      </c>
      <c r="E161" s="451" t="s">
        <v>731</v>
      </c>
      <c r="F161" s="451"/>
      <c r="G161" s="825" t="str">
        <f t="shared" si="2"/>
        <v/>
      </c>
      <c r="H161" s="421">
        <v>625</v>
      </c>
      <c r="I161" s="455">
        <v>195</v>
      </c>
      <c r="J161" s="455">
        <v>430</v>
      </c>
      <c r="K161" s="456">
        <v>0</v>
      </c>
    </row>
    <row r="162" spans="1:12" ht="18" customHeight="1">
      <c r="A162" s="165" t="s">
        <v>793</v>
      </c>
      <c r="B162" s="819"/>
      <c r="C162" s="454" t="s">
        <v>396</v>
      </c>
      <c r="D162" s="452"/>
      <c r="E162" s="452"/>
      <c r="F162" s="452"/>
      <c r="G162" s="826" t="str">
        <f t="shared" si="2"/>
        <v/>
      </c>
      <c r="H162" s="420">
        <v>540</v>
      </c>
      <c r="I162" s="457">
        <v>170</v>
      </c>
      <c r="J162" s="457">
        <v>360</v>
      </c>
      <c r="K162" s="458">
        <v>10</v>
      </c>
    </row>
    <row r="163" spans="1:12" ht="18" customHeight="1">
      <c r="A163" s="320" t="s">
        <v>419</v>
      </c>
      <c r="B163" s="820"/>
      <c r="C163" s="453" t="s">
        <v>50</v>
      </c>
      <c r="D163" s="450">
        <v>1</v>
      </c>
      <c r="E163" s="450" t="s">
        <v>731</v>
      </c>
      <c r="F163" s="450"/>
      <c r="G163" s="824" t="str">
        <f t="shared" si="2"/>
        <v/>
      </c>
      <c r="H163" s="470">
        <v>305</v>
      </c>
      <c r="I163" s="326">
        <v>275</v>
      </c>
      <c r="J163" s="326">
        <v>20</v>
      </c>
      <c r="K163" s="327">
        <v>10</v>
      </c>
      <c r="L163" s="423"/>
    </row>
    <row r="164" spans="1:12" ht="18" customHeight="1">
      <c r="A164" s="162" t="s">
        <v>419</v>
      </c>
      <c r="B164" s="817"/>
      <c r="C164" s="560" t="s">
        <v>50</v>
      </c>
      <c r="D164" s="451">
        <v>2</v>
      </c>
      <c r="E164" s="451" t="s">
        <v>731</v>
      </c>
      <c r="F164" s="451"/>
      <c r="G164" s="825" t="str">
        <f t="shared" si="2"/>
        <v/>
      </c>
      <c r="H164" s="421">
        <v>380</v>
      </c>
      <c r="I164" s="455">
        <v>350</v>
      </c>
      <c r="J164" s="455">
        <v>20</v>
      </c>
      <c r="K164" s="456">
        <v>10</v>
      </c>
    </row>
    <row r="165" spans="1:12" ht="18" customHeight="1">
      <c r="A165" s="162" t="s">
        <v>419</v>
      </c>
      <c r="B165" s="817"/>
      <c r="C165" s="560" t="s">
        <v>50</v>
      </c>
      <c r="D165" s="451">
        <v>3</v>
      </c>
      <c r="E165" s="451" t="s">
        <v>731</v>
      </c>
      <c r="F165" s="451"/>
      <c r="G165" s="825" t="str">
        <f t="shared" si="2"/>
        <v/>
      </c>
      <c r="H165" s="421">
        <v>400</v>
      </c>
      <c r="I165" s="455">
        <v>360</v>
      </c>
      <c r="J165" s="455">
        <v>30</v>
      </c>
      <c r="K165" s="456">
        <v>10</v>
      </c>
    </row>
    <row r="166" spans="1:12" ht="18" customHeight="1">
      <c r="A166" s="162" t="s">
        <v>419</v>
      </c>
      <c r="B166" s="817"/>
      <c r="C166" s="560" t="s">
        <v>50</v>
      </c>
      <c r="D166" s="451">
        <v>4</v>
      </c>
      <c r="E166" s="451" t="s">
        <v>731</v>
      </c>
      <c r="F166" s="451"/>
      <c r="G166" s="825" t="str">
        <f t="shared" si="2"/>
        <v/>
      </c>
      <c r="H166" s="421">
        <v>290</v>
      </c>
      <c r="I166" s="455">
        <v>275</v>
      </c>
      <c r="J166" s="455">
        <v>10</v>
      </c>
      <c r="K166" s="456">
        <v>5</v>
      </c>
    </row>
    <row r="167" spans="1:12" ht="18" customHeight="1">
      <c r="A167" s="162" t="s">
        <v>419</v>
      </c>
      <c r="B167" s="817"/>
      <c r="C167" s="560" t="s">
        <v>50</v>
      </c>
      <c r="D167" s="451">
        <v>5</v>
      </c>
      <c r="E167" s="451" t="s">
        <v>731</v>
      </c>
      <c r="F167" s="451"/>
      <c r="G167" s="825" t="str">
        <f t="shared" si="2"/>
        <v/>
      </c>
      <c r="H167" s="421">
        <v>230</v>
      </c>
      <c r="I167" s="455">
        <v>230</v>
      </c>
      <c r="J167" s="455">
        <v>0</v>
      </c>
      <c r="K167" s="456">
        <v>0</v>
      </c>
    </row>
    <row r="168" spans="1:12" ht="18" customHeight="1">
      <c r="A168" s="162" t="s">
        <v>419</v>
      </c>
      <c r="B168" s="817"/>
      <c r="C168" s="560" t="s">
        <v>51</v>
      </c>
      <c r="D168" s="451">
        <v>1</v>
      </c>
      <c r="E168" s="451" t="s">
        <v>731</v>
      </c>
      <c r="F168" s="451"/>
      <c r="G168" s="825" t="str">
        <f t="shared" si="2"/>
        <v/>
      </c>
      <c r="H168" s="421">
        <v>260</v>
      </c>
      <c r="I168" s="455">
        <v>255</v>
      </c>
      <c r="J168" s="455">
        <v>0</v>
      </c>
      <c r="K168" s="456">
        <v>5</v>
      </c>
    </row>
    <row r="169" spans="1:12" ht="18" customHeight="1">
      <c r="A169" s="162" t="s">
        <v>419</v>
      </c>
      <c r="B169" s="817"/>
      <c r="C169" s="560" t="s">
        <v>51</v>
      </c>
      <c r="D169" s="451">
        <v>2</v>
      </c>
      <c r="E169" s="451" t="s">
        <v>731</v>
      </c>
      <c r="F169" s="451"/>
      <c r="G169" s="825" t="str">
        <f t="shared" si="2"/>
        <v/>
      </c>
      <c r="H169" s="421">
        <v>215</v>
      </c>
      <c r="I169" s="455">
        <v>210</v>
      </c>
      <c r="J169" s="455">
        <v>0</v>
      </c>
      <c r="K169" s="456">
        <v>5</v>
      </c>
    </row>
    <row r="170" spans="1:12" ht="18" customHeight="1">
      <c r="A170" s="162" t="s">
        <v>419</v>
      </c>
      <c r="B170" s="817"/>
      <c r="C170" s="560" t="s">
        <v>51</v>
      </c>
      <c r="D170" s="451">
        <v>3</v>
      </c>
      <c r="E170" s="451" t="s">
        <v>731</v>
      </c>
      <c r="F170" s="451"/>
      <c r="G170" s="825" t="str">
        <f t="shared" si="2"/>
        <v/>
      </c>
      <c r="H170" s="421">
        <v>205</v>
      </c>
      <c r="I170" s="455">
        <v>200</v>
      </c>
      <c r="J170" s="455">
        <v>0</v>
      </c>
      <c r="K170" s="456">
        <v>5</v>
      </c>
    </row>
    <row r="171" spans="1:12" ht="18" customHeight="1">
      <c r="A171" s="162" t="s">
        <v>419</v>
      </c>
      <c r="B171" s="817"/>
      <c r="C171" s="560" t="s">
        <v>51</v>
      </c>
      <c r="D171" s="451">
        <v>4</v>
      </c>
      <c r="E171" s="451" t="s">
        <v>731</v>
      </c>
      <c r="F171" s="451"/>
      <c r="G171" s="825" t="str">
        <f t="shared" si="2"/>
        <v/>
      </c>
      <c r="H171" s="421">
        <v>160</v>
      </c>
      <c r="I171" s="455">
        <v>155</v>
      </c>
      <c r="J171" s="455">
        <v>0</v>
      </c>
      <c r="K171" s="456">
        <v>5</v>
      </c>
    </row>
    <row r="172" spans="1:12" ht="18" customHeight="1">
      <c r="A172" s="162" t="s">
        <v>419</v>
      </c>
      <c r="B172" s="817"/>
      <c r="C172" s="560" t="s">
        <v>52</v>
      </c>
      <c r="D172" s="451">
        <v>1</v>
      </c>
      <c r="E172" s="451" t="s">
        <v>731</v>
      </c>
      <c r="F172" s="451"/>
      <c r="G172" s="825" t="str">
        <f t="shared" si="2"/>
        <v/>
      </c>
      <c r="H172" s="421">
        <v>130</v>
      </c>
      <c r="I172" s="455">
        <v>125</v>
      </c>
      <c r="J172" s="455">
        <v>0</v>
      </c>
      <c r="K172" s="456">
        <v>5</v>
      </c>
    </row>
    <row r="173" spans="1:12" ht="18" customHeight="1">
      <c r="A173" s="162" t="s">
        <v>419</v>
      </c>
      <c r="B173" s="817"/>
      <c r="C173" s="560" t="s">
        <v>52</v>
      </c>
      <c r="D173" s="451">
        <v>2</v>
      </c>
      <c r="E173" s="451" t="s">
        <v>731</v>
      </c>
      <c r="F173" s="451"/>
      <c r="G173" s="825" t="str">
        <f t="shared" si="2"/>
        <v/>
      </c>
      <c r="H173" s="421">
        <v>345</v>
      </c>
      <c r="I173" s="455">
        <v>315</v>
      </c>
      <c r="J173" s="455">
        <v>20</v>
      </c>
      <c r="K173" s="456">
        <v>10</v>
      </c>
    </row>
    <row r="174" spans="1:12" ht="18" customHeight="1">
      <c r="A174" s="163" t="s">
        <v>419</v>
      </c>
      <c r="B174" s="821"/>
      <c r="C174" s="166" t="s">
        <v>52</v>
      </c>
      <c r="D174" s="164">
        <v>3</v>
      </c>
      <c r="E174" s="164" t="s">
        <v>731</v>
      </c>
      <c r="F174" s="164"/>
      <c r="G174" s="825" t="str">
        <f t="shared" si="2"/>
        <v/>
      </c>
      <c r="H174" s="421">
        <v>260</v>
      </c>
      <c r="I174" s="455">
        <v>255</v>
      </c>
      <c r="J174" s="455">
        <v>0</v>
      </c>
      <c r="K174" s="456">
        <v>5</v>
      </c>
    </row>
    <row r="175" spans="1:12" ht="18" customHeight="1">
      <c r="A175" s="162" t="s">
        <v>419</v>
      </c>
      <c r="B175" s="817"/>
      <c r="C175" s="560" t="s">
        <v>772</v>
      </c>
      <c r="D175" s="451">
        <v>1</v>
      </c>
      <c r="E175" s="451" t="s">
        <v>731</v>
      </c>
      <c r="F175" s="451"/>
      <c r="G175" s="825" t="str">
        <f t="shared" si="2"/>
        <v/>
      </c>
      <c r="H175" s="421">
        <v>410</v>
      </c>
      <c r="I175" s="455">
        <v>270</v>
      </c>
      <c r="J175" s="455">
        <v>130</v>
      </c>
      <c r="K175" s="456">
        <v>10</v>
      </c>
    </row>
    <row r="176" spans="1:12" ht="18" customHeight="1">
      <c r="A176" s="162" t="s">
        <v>419</v>
      </c>
      <c r="B176" s="817"/>
      <c r="C176" s="560" t="s">
        <v>772</v>
      </c>
      <c r="D176" s="451">
        <v>2</v>
      </c>
      <c r="E176" s="451" t="s">
        <v>731</v>
      </c>
      <c r="F176" s="451"/>
      <c r="G176" s="825" t="str">
        <f t="shared" si="2"/>
        <v/>
      </c>
      <c r="H176" s="421">
        <v>305</v>
      </c>
      <c r="I176" s="455">
        <v>135</v>
      </c>
      <c r="J176" s="455">
        <v>160</v>
      </c>
      <c r="K176" s="456">
        <v>10</v>
      </c>
    </row>
    <row r="177" spans="1:11" ht="18" customHeight="1">
      <c r="A177" s="162" t="s">
        <v>419</v>
      </c>
      <c r="B177" s="817"/>
      <c r="C177" s="560" t="s">
        <v>772</v>
      </c>
      <c r="D177" s="451">
        <v>3</v>
      </c>
      <c r="E177" s="451" t="s">
        <v>731</v>
      </c>
      <c r="F177" s="451"/>
      <c r="G177" s="825" t="str">
        <f t="shared" si="2"/>
        <v/>
      </c>
      <c r="H177" s="421">
        <v>475</v>
      </c>
      <c r="I177" s="455">
        <v>220</v>
      </c>
      <c r="J177" s="455">
        <v>250</v>
      </c>
      <c r="K177" s="456">
        <v>5</v>
      </c>
    </row>
    <row r="178" spans="1:11" ht="18" customHeight="1">
      <c r="A178" s="162" t="s">
        <v>419</v>
      </c>
      <c r="B178" s="817"/>
      <c r="C178" s="560" t="s">
        <v>772</v>
      </c>
      <c r="D178" s="451">
        <v>4</v>
      </c>
      <c r="E178" s="451" t="s">
        <v>731</v>
      </c>
      <c r="F178" s="451"/>
      <c r="G178" s="825" t="str">
        <f t="shared" si="2"/>
        <v/>
      </c>
      <c r="H178" s="421">
        <v>430</v>
      </c>
      <c r="I178" s="455">
        <v>170</v>
      </c>
      <c r="J178" s="455">
        <v>240</v>
      </c>
      <c r="K178" s="456">
        <v>20</v>
      </c>
    </row>
    <row r="179" spans="1:11" ht="18" customHeight="1">
      <c r="A179" s="162" t="s">
        <v>419</v>
      </c>
      <c r="B179" s="817"/>
      <c r="C179" s="560" t="s">
        <v>772</v>
      </c>
      <c r="D179" s="451">
        <v>5</v>
      </c>
      <c r="E179" s="451" t="s">
        <v>731</v>
      </c>
      <c r="F179" s="451"/>
      <c r="G179" s="825" t="str">
        <f t="shared" si="2"/>
        <v/>
      </c>
      <c r="H179" s="421">
        <v>290</v>
      </c>
      <c r="I179" s="455">
        <v>130</v>
      </c>
      <c r="J179" s="455">
        <v>150</v>
      </c>
      <c r="K179" s="456">
        <v>10</v>
      </c>
    </row>
    <row r="180" spans="1:11" ht="18" customHeight="1">
      <c r="A180" s="162" t="s">
        <v>419</v>
      </c>
      <c r="B180" s="817"/>
      <c r="C180" s="560" t="s">
        <v>772</v>
      </c>
      <c r="D180" s="451" t="s">
        <v>689</v>
      </c>
      <c r="E180" s="451" t="s">
        <v>731</v>
      </c>
      <c r="F180" s="451"/>
      <c r="G180" s="825" t="str">
        <f t="shared" si="2"/>
        <v/>
      </c>
      <c r="H180" s="421">
        <v>205</v>
      </c>
      <c r="I180" s="455">
        <v>65</v>
      </c>
      <c r="J180" s="455">
        <v>120</v>
      </c>
      <c r="K180" s="456">
        <v>20</v>
      </c>
    </row>
    <row r="181" spans="1:11" ht="18" customHeight="1">
      <c r="A181" s="162" t="s">
        <v>419</v>
      </c>
      <c r="B181" s="817"/>
      <c r="C181" s="560" t="s">
        <v>780</v>
      </c>
      <c r="D181" s="451">
        <v>1</v>
      </c>
      <c r="E181" s="451" t="s">
        <v>731</v>
      </c>
      <c r="F181" s="451"/>
      <c r="G181" s="825" t="str">
        <f t="shared" si="2"/>
        <v/>
      </c>
      <c r="H181" s="421">
        <v>315</v>
      </c>
      <c r="I181" s="455">
        <v>110</v>
      </c>
      <c r="J181" s="455">
        <v>200</v>
      </c>
      <c r="K181" s="456">
        <v>5</v>
      </c>
    </row>
    <row r="182" spans="1:11" ht="18" customHeight="1">
      <c r="A182" s="162" t="s">
        <v>419</v>
      </c>
      <c r="B182" s="817"/>
      <c r="C182" s="560" t="s">
        <v>780</v>
      </c>
      <c r="D182" s="451">
        <v>3</v>
      </c>
      <c r="E182" s="451" t="s">
        <v>731</v>
      </c>
      <c r="F182" s="451"/>
      <c r="G182" s="825" t="str">
        <f t="shared" si="2"/>
        <v/>
      </c>
      <c r="H182" s="421">
        <v>235</v>
      </c>
      <c r="I182" s="455">
        <v>65</v>
      </c>
      <c r="J182" s="455">
        <v>160</v>
      </c>
      <c r="K182" s="456">
        <v>10</v>
      </c>
    </row>
    <row r="183" spans="1:11" ht="18" customHeight="1">
      <c r="A183" s="162" t="s">
        <v>419</v>
      </c>
      <c r="B183" s="817"/>
      <c r="C183" s="560" t="s">
        <v>780</v>
      </c>
      <c r="D183" s="451">
        <v>4</v>
      </c>
      <c r="E183" s="451" t="s">
        <v>731</v>
      </c>
      <c r="F183" s="451"/>
      <c r="G183" s="825" t="str">
        <f t="shared" si="2"/>
        <v/>
      </c>
      <c r="H183" s="421">
        <v>190</v>
      </c>
      <c r="I183" s="455">
        <v>130</v>
      </c>
      <c r="J183" s="455">
        <v>50</v>
      </c>
      <c r="K183" s="456">
        <v>10</v>
      </c>
    </row>
    <row r="184" spans="1:11" ht="18" customHeight="1">
      <c r="A184" s="162" t="s">
        <v>419</v>
      </c>
      <c r="B184" s="817"/>
      <c r="C184" s="560" t="s">
        <v>780</v>
      </c>
      <c r="D184" s="451">
        <v>5</v>
      </c>
      <c r="E184" s="451" t="s">
        <v>731</v>
      </c>
      <c r="F184" s="451"/>
      <c r="G184" s="825" t="str">
        <f t="shared" si="2"/>
        <v/>
      </c>
      <c r="H184" s="421">
        <v>435</v>
      </c>
      <c r="I184" s="455">
        <v>85</v>
      </c>
      <c r="J184" s="455">
        <v>350</v>
      </c>
      <c r="K184" s="456">
        <v>0</v>
      </c>
    </row>
    <row r="185" spans="1:11" ht="18" customHeight="1">
      <c r="A185" s="162" t="s">
        <v>419</v>
      </c>
      <c r="B185" s="817"/>
      <c r="C185" s="560" t="s">
        <v>780</v>
      </c>
      <c r="D185" s="451">
        <v>6</v>
      </c>
      <c r="E185" s="451" t="s">
        <v>731</v>
      </c>
      <c r="F185" s="451"/>
      <c r="G185" s="825" t="str">
        <f t="shared" si="2"/>
        <v/>
      </c>
      <c r="H185" s="421">
        <v>175</v>
      </c>
      <c r="I185" s="455">
        <v>150</v>
      </c>
      <c r="J185" s="455">
        <v>20</v>
      </c>
      <c r="K185" s="456">
        <v>5</v>
      </c>
    </row>
    <row r="186" spans="1:11" ht="18" customHeight="1">
      <c r="A186" s="162" t="s">
        <v>419</v>
      </c>
      <c r="B186" s="817"/>
      <c r="C186" s="560" t="s">
        <v>777</v>
      </c>
      <c r="D186" s="451">
        <v>1</v>
      </c>
      <c r="E186" s="451" t="s">
        <v>731</v>
      </c>
      <c r="F186" s="451"/>
      <c r="G186" s="825" t="str">
        <f t="shared" si="2"/>
        <v/>
      </c>
      <c r="H186" s="421">
        <v>265</v>
      </c>
      <c r="I186" s="455">
        <v>230</v>
      </c>
      <c r="J186" s="455">
        <v>30</v>
      </c>
      <c r="K186" s="456">
        <v>5</v>
      </c>
    </row>
    <row r="187" spans="1:11" ht="18" customHeight="1">
      <c r="A187" s="165" t="s">
        <v>419</v>
      </c>
      <c r="B187" s="819"/>
      <c r="C187" s="454" t="s">
        <v>777</v>
      </c>
      <c r="D187" s="452">
        <v>2</v>
      </c>
      <c r="E187" s="452" t="s">
        <v>731</v>
      </c>
      <c r="F187" s="452"/>
      <c r="G187" s="826" t="str">
        <f t="shared" si="2"/>
        <v/>
      </c>
      <c r="H187" s="420">
        <v>230</v>
      </c>
      <c r="I187" s="457">
        <v>225</v>
      </c>
      <c r="J187" s="457">
        <v>0</v>
      </c>
      <c r="K187" s="458">
        <v>5</v>
      </c>
    </row>
    <row r="188" spans="1:11" ht="18" customHeight="1">
      <c r="A188" s="320" t="s">
        <v>838</v>
      </c>
      <c r="B188" s="820"/>
      <c r="C188" s="419" t="s">
        <v>397</v>
      </c>
      <c r="D188" s="450">
        <v>1</v>
      </c>
      <c r="E188" s="450" t="s">
        <v>847</v>
      </c>
      <c r="F188" s="138"/>
      <c r="G188" s="824" t="str">
        <f t="shared" si="2"/>
        <v/>
      </c>
      <c r="H188" s="470">
        <v>965</v>
      </c>
      <c r="I188" s="326">
        <v>5</v>
      </c>
      <c r="J188" s="326">
        <v>390</v>
      </c>
      <c r="K188" s="327">
        <v>570</v>
      </c>
    </row>
    <row r="189" spans="1:11" ht="18" customHeight="1">
      <c r="A189" s="162" t="s">
        <v>838</v>
      </c>
      <c r="B189" s="817"/>
      <c r="C189" s="316" t="s">
        <v>397</v>
      </c>
      <c r="D189" s="451">
        <v>2</v>
      </c>
      <c r="E189" s="451" t="s">
        <v>847</v>
      </c>
      <c r="F189" s="141"/>
      <c r="G189" s="825" t="str">
        <f t="shared" si="2"/>
        <v/>
      </c>
      <c r="H189" s="421">
        <v>800</v>
      </c>
      <c r="I189" s="455">
        <v>10</v>
      </c>
      <c r="J189" s="455">
        <v>180</v>
      </c>
      <c r="K189" s="456">
        <v>610</v>
      </c>
    </row>
    <row r="190" spans="1:11" ht="18" customHeight="1">
      <c r="A190" s="162" t="s">
        <v>838</v>
      </c>
      <c r="B190" s="817"/>
      <c r="C190" s="316" t="s">
        <v>397</v>
      </c>
      <c r="D190" s="451">
        <v>3</v>
      </c>
      <c r="E190" s="451" t="s">
        <v>847</v>
      </c>
      <c r="F190" s="141"/>
      <c r="G190" s="825" t="str">
        <f t="shared" si="2"/>
        <v/>
      </c>
      <c r="H190" s="421">
        <v>255</v>
      </c>
      <c r="I190" s="455">
        <v>5</v>
      </c>
      <c r="J190" s="455">
        <v>70</v>
      </c>
      <c r="K190" s="456">
        <v>180</v>
      </c>
    </row>
    <row r="191" spans="1:11" ht="18" customHeight="1">
      <c r="A191" s="162" t="s">
        <v>838</v>
      </c>
      <c r="B191" s="817"/>
      <c r="C191" s="401" t="s">
        <v>836</v>
      </c>
      <c r="D191" s="164"/>
      <c r="E191" s="451"/>
      <c r="F191" s="141"/>
      <c r="G191" s="825" t="str">
        <f t="shared" si="2"/>
        <v/>
      </c>
      <c r="H191" s="421">
        <v>1110</v>
      </c>
      <c r="I191" s="455">
        <v>50</v>
      </c>
      <c r="J191" s="455">
        <v>860</v>
      </c>
      <c r="K191" s="456">
        <v>200</v>
      </c>
    </row>
    <row r="192" spans="1:11" ht="18" customHeight="1">
      <c r="A192" s="162" t="s">
        <v>838</v>
      </c>
      <c r="B192" s="817"/>
      <c r="C192" s="402" t="s">
        <v>835</v>
      </c>
      <c r="D192" s="403"/>
      <c r="E192" s="451"/>
      <c r="F192" s="141"/>
      <c r="G192" s="825" t="str">
        <f t="shared" si="2"/>
        <v/>
      </c>
      <c r="H192" s="421">
        <v>940</v>
      </c>
      <c r="I192" s="455">
        <v>30</v>
      </c>
      <c r="J192" s="455">
        <v>710</v>
      </c>
      <c r="K192" s="456">
        <v>200</v>
      </c>
    </row>
    <row r="193" spans="1:11" ht="18" customHeight="1">
      <c r="A193" s="162" t="s">
        <v>838</v>
      </c>
      <c r="B193" s="817"/>
      <c r="C193" s="402" t="s">
        <v>839</v>
      </c>
      <c r="D193" s="403">
        <v>3</v>
      </c>
      <c r="E193" s="451" t="s">
        <v>847</v>
      </c>
      <c r="F193" s="141"/>
      <c r="G193" s="825" t="str">
        <f t="shared" si="2"/>
        <v/>
      </c>
      <c r="H193" s="421">
        <v>795</v>
      </c>
      <c r="I193" s="455">
        <v>15</v>
      </c>
      <c r="J193" s="455">
        <v>430</v>
      </c>
      <c r="K193" s="456">
        <v>350</v>
      </c>
    </row>
    <row r="194" spans="1:11" ht="18" customHeight="1">
      <c r="A194" s="162" t="s">
        <v>838</v>
      </c>
      <c r="B194" s="817"/>
      <c r="C194" s="402" t="s">
        <v>1033</v>
      </c>
      <c r="D194" s="403">
        <v>1</v>
      </c>
      <c r="E194" s="451" t="s">
        <v>1034</v>
      </c>
      <c r="F194" s="141"/>
      <c r="G194" s="825" t="str">
        <f t="shared" si="2"/>
        <v/>
      </c>
      <c r="H194" s="421">
        <v>325</v>
      </c>
      <c r="I194" s="455">
        <v>5</v>
      </c>
      <c r="J194" s="455">
        <v>80</v>
      </c>
      <c r="K194" s="456">
        <v>240</v>
      </c>
    </row>
    <row r="195" spans="1:11" ht="18" customHeight="1">
      <c r="A195" s="162" t="s">
        <v>838</v>
      </c>
      <c r="B195" s="817"/>
      <c r="C195" s="402" t="s">
        <v>1033</v>
      </c>
      <c r="D195" s="403">
        <v>2</v>
      </c>
      <c r="E195" s="451" t="s">
        <v>1034</v>
      </c>
      <c r="F195" s="141"/>
      <c r="G195" s="825" t="str">
        <f t="shared" si="2"/>
        <v/>
      </c>
      <c r="H195" s="421">
        <v>1145</v>
      </c>
      <c r="I195" s="455">
        <v>45</v>
      </c>
      <c r="J195" s="455">
        <v>840</v>
      </c>
      <c r="K195" s="456">
        <v>260</v>
      </c>
    </row>
    <row r="196" spans="1:11" ht="18" customHeight="1">
      <c r="A196" s="162" t="s">
        <v>838</v>
      </c>
      <c r="B196" s="817"/>
      <c r="C196" s="402" t="s">
        <v>830</v>
      </c>
      <c r="D196" s="403"/>
      <c r="E196" s="451"/>
      <c r="F196" s="141"/>
      <c r="G196" s="825" t="str">
        <f t="shared" si="2"/>
        <v/>
      </c>
      <c r="H196" s="421">
        <v>660</v>
      </c>
      <c r="I196" s="455">
        <v>120</v>
      </c>
      <c r="J196" s="455">
        <v>530</v>
      </c>
      <c r="K196" s="456">
        <v>10</v>
      </c>
    </row>
    <row r="197" spans="1:11" ht="18" customHeight="1">
      <c r="A197" s="162" t="s">
        <v>838</v>
      </c>
      <c r="B197" s="817"/>
      <c r="C197" s="402" t="s">
        <v>831</v>
      </c>
      <c r="D197" s="403"/>
      <c r="E197" s="451"/>
      <c r="F197" s="141"/>
      <c r="G197" s="825" t="str">
        <f t="shared" ref="G197:G225" si="3">IF(B197=1,H197,IF(B197=2,I197,IF(B197=3,J197,IF(B197=4,K197,IF(B197=5,I197+J197,+"")))))</f>
        <v/>
      </c>
      <c r="H197" s="421">
        <v>420</v>
      </c>
      <c r="I197" s="455">
        <v>100</v>
      </c>
      <c r="J197" s="455">
        <v>300</v>
      </c>
      <c r="K197" s="456">
        <v>20</v>
      </c>
    </row>
    <row r="198" spans="1:11" ht="18" customHeight="1">
      <c r="A198" s="162" t="s">
        <v>838</v>
      </c>
      <c r="B198" s="817"/>
      <c r="C198" s="402" t="s">
        <v>832</v>
      </c>
      <c r="D198" s="403"/>
      <c r="E198" s="451"/>
      <c r="F198" s="141"/>
      <c r="G198" s="825" t="str">
        <f t="shared" si="3"/>
        <v/>
      </c>
      <c r="H198" s="421">
        <v>420</v>
      </c>
      <c r="I198" s="455">
        <v>110</v>
      </c>
      <c r="J198" s="455">
        <v>290</v>
      </c>
      <c r="K198" s="456">
        <v>20</v>
      </c>
    </row>
    <row r="199" spans="1:11" ht="18" customHeight="1">
      <c r="A199" s="162" t="s">
        <v>838</v>
      </c>
      <c r="B199" s="817"/>
      <c r="C199" s="402" t="s">
        <v>833</v>
      </c>
      <c r="D199" s="403"/>
      <c r="E199" s="451"/>
      <c r="F199" s="141"/>
      <c r="G199" s="825" t="str">
        <f t="shared" si="3"/>
        <v/>
      </c>
      <c r="H199" s="421">
        <v>335</v>
      </c>
      <c r="I199" s="455">
        <v>90</v>
      </c>
      <c r="J199" s="455">
        <v>240</v>
      </c>
      <c r="K199" s="456">
        <v>5</v>
      </c>
    </row>
    <row r="200" spans="1:11" ht="18" customHeight="1">
      <c r="A200" s="162" t="s">
        <v>838</v>
      </c>
      <c r="B200" s="817"/>
      <c r="C200" s="402" t="s">
        <v>902</v>
      </c>
      <c r="D200" s="403"/>
      <c r="E200" s="451"/>
      <c r="F200" s="141"/>
      <c r="G200" s="825" t="str">
        <f t="shared" si="3"/>
        <v/>
      </c>
      <c r="H200" s="421">
        <v>650</v>
      </c>
      <c r="I200" s="455">
        <v>125</v>
      </c>
      <c r="J200" s="455">
        <v>520</v>
      </c>
      <c r="K200" s="456">
        <v>5</v>
      </c>
    </row>
    <row r="201" spans="1:11" ht="18" customHeight="1">
      <c r="A201" s="162" t="s">
        <v>838</v>
      </c>
      <c r="B201" s="817"/>
      <c r="C201" s="402" t="s">
        <v>1035</v>
      </c>
      <c r="D201" s="403">
        <v>1</v>
      </c>
      <c r="E201" s="451" t="s">
        <v>1034</v>
      </c>
      <c r="F201" s="141"/>
      <c r="G201" s="825" t="str">
        <f t="shared" si="3"/>
        <v/>
      </c>
      <c r="H201" s="421">
        <v>485</v>
      </c>
      <c r="I201" s="455">
        <v>115</v>
      </c>
      <c r="J201" s="455">
        <v>360</v>
      </c>
      <c r="K201" s="456">
        <v>10</v>
      </c>
    </row>
    <row r="202" spans="1:11" ht="18" customHeight="1">
      <c r="A202" s="162" t="s">
        <v>838</v>
      </c>
      <c r="B202" s="817"/>
      <c r="C202" s="402" t="s">
        <v>1035</v>
      </c>
      <c r="D202" s="403">
        <v>2</v>
      </c>
      <c r="E202" s="451" t="s">
        <v>1034</v>
      </c>
      <c r="F202" s="141"/>
      <c r="G202" s="825" t="str">
        <f t="shared" si="3"/>
        <v/>
      </c>
      <c r="H202" s="421">
        <v>550</v>
      </c>
      <c r="I202" s="455">
        <v>155</v>
      </c>
      <c r="J202" s="455">
        <v>390</v>
      </c>
      <c r="K202" s="456">
        <v>5</v>
      </c>
    </row>
    <row r="203" spans="1:11" ht="18" customHeight="1">
      <c r="A203" s="162" t="s">
        <v>838</v>
      </c>
      <c r="B203" s="817"/>
      <c r="C203" s="402" t="s">
        <v>1035</v>
      </c>
      <c r="D203" s="403">
        <v>3</v>
      </c>
      <c r="E203" s="451" t="s">
        <v>1034</v>
      </c>
      <c r="F203" s="141"/>
      <c r="G203" s="825" t="str">
        <f t="shared" si="3"/>
        <v/>
      </c>
      <c r="H203" s="421">
        <v>330</v>
      </c>
      <c r="I203" s="455">
        <v>105</v>
      </c>
      <c r="J203" s="455">
        <v>220</v>
      </c>
      <c r="K203" s="456">
        <v>5</v>
      </c>
    </row>
    <row r="204" spans="1:11" ht="18" customHeight="1">
      <c r="A204" s="162" t="s">
        <v>838</v>
      </c>
      <c r="B204" s="817"/>
      <c r="C204" s="871" t="s">
        <v>1049</v>
      </c>
      <c r="D204" s="872"/>
      <c r="E204" s="873"/>
      <c r="F204" s="874"/>
      <c r="G204" s="825" t="str">
        <f t="shared" si="3"/>
        <v/>
      </c>
      <c r="H204" s="421">
        <v>1240</v>
      </c>
      <c r="I204" s="455">
        <v>80</v>
      </c>
      <c r="J204" s="455">
        <v>1160</v>
      </c>
      <c r="K204" s="456">
        <v>0</v>
      </c>
    </row>
    <row r="205" spans="1:11" ht="18" customHeight="1">
      <c r="A205" s="163" t="s">
        <v>838</v>
      </c>
      <c r="B205" s="821"/>
      <c r="C205" s="1139" t="s">
        <v>837</v>
      </c>
      <c r="D205" s="1140"/>
      <c r="E205" s="1140"/>
      <c r="F205" s="1141"/>
      <c r="G205" s="825" t="str">
        <f t="shared" si="3"/>
        <v/>
      </c>
      <c r="H205" s="421">
        <v>950</v>
      </c>
      <c r="I205" s="455">
        <v>190</v>
      </c>
      <c r="J205" s="455">
        <v>760</v>
      </c>
      <c r="K205" s="456">
        <v>0</v>
      </c>
    </row>
    <row r="206" spans="1:11" ht="18" customHeight="1">
      <c r="A206" s="163" t="s">
        <v>838</v>
      </c>
      <c r="B206" s="817"/>
      <c r="C206" s="316" t="s">
        <v>911</v>
      </c>
      <c r="D206" s="451"/>
      <c r="E206" s="451"/>
      <c r="F206" s="451"/>
      <c r="G206" s="825" t="str">
        <f t="shared" si="3"/>
        <v/>
      </c>
      <c r="H206" s="421">
        <v>1025</v>
      </c>
      <c r="I206" s="455">
        <v>55</v>
      </c>
      <c r="J206" s="455">
        <v>740</v>
      </c>
      <c r="K206" s="456">
        <v>230</v>
      </c>
    </row>
    <row r="207" spans="1:11" ht="18" customHeight="1">
      <c r="A207" s="163" t="s">
        <v>838</v>
      </c>
      <c r="B207" s="818"/>
      <c r="C207" s="316" t="s">
        <v>1036</v>
      </c>
      <c r="D207" s="451">
        <v>1</v>
      </c>
      <c r="E207" s="451" t="s">
        <v>1034</v>
      </c>
      <c r="F207" s="141"/>
      <c r="G207" s="825" t="str">
        <f t="shared" si="3"/>
        <v/>
      </c>
      <c r="H207" s="421">
        <v>985</v>
      </c>
      <c r="I207" s="455">
        <v>230</v>
      </c>
      <c r="J207" s="455">
        <v>750</v>
      </c>
      <c r="K207" s="456">
        <v>5</v>
      </c>
    </row>
    <row r="208" spans="1:11" ht="18" customHeight="1">
      <c r="A208" s="163" t="s">
        <v>838</v>
      </c>
      <c r="B208" s="822"/>
      <c r="C208" s="316" t="s">
        <v>1036</v>
      </c>
      <c r="D208" s="451">
        <v>4</v>
      </c>
      <c r="E208" s="451" t="s">
        <v>1034</v>
      </c>
      <c r="F208" s="141"/>
      <c r="G208" s="825" t="str">
        <f t="shared" si="3"/>
        <v/>
      </c>
      <c r="H208" s="421">
        <v>360</v>
      </c>
      <c r="I208" s="455">
        <v>90</v>
      </c>
      <c r="J208" s="455">
        <v>260</v>
      </c>
      <c r="K208" s="456">
        <v>10</v>
      </c>
    </row>
    <row r="209" spans="1:11" ht="18" customHeight="1">
      <c r="A209" s="163" t="s">
        <v>838</v>
      </c>
      <c r="B209" s="822"/>
      <c r="C209" s="316" t="s">
        <v>1037</v>
      </c>
      <c r="D209" s="451">
        <v>1</v>
      </c>
      <c r="E209" s="451" t="s">
        <v>1034</v>
      </c>
      <c r="F209" s="141"/>
      <c r="G209" s="825" t="str">
        <f t="shared" si="3"/>
        <v/>
      </c>
      <c r="H209" s="421">
        <v>690</v>
      </c>
      <c r="I209" s="455">
        <v>320</v>
      </c>
      <c r="J209" s="455">
        <v>360</v>
      </c>
      <c r="K209" s="456">
        <v>10</v>
      </c>
    </row>
    <row r="210" spans="1:11" ht="18" customHeight="1">
      <c r="A210" s="163" t="s">
        <v>838</v>
      </c>
      <c r="B210" s="822"/>
      <c r="C210" s="316" t="s">
        <v>1037</v>
      </c>
      <c r="D210" s="451">
        <v>2</v>
      </c>
      <c r="E210" s="451" t="s">
        <v>1034</v>
      </c>
      <c r="F210" s="141"/>
      <c r="G210" s="825" t="str">
        <f t="shared" si="3"/>
        <v/>
      </c>
      <c r="H210" s="421">
        <v>710</v>
      </c>
      <c r="I210" s="455">
        <v>235</v>
      </c>
      <c r="J210" s="455">
        <v>470</v>
      </c>
      <c r="K210" s="456">
        <v>5</v>
      </c>
    </row>
    <row r="211" spans="1:11" ht="18" customHeight="1">
      <c r="A211" s="163" t="s">
        <v>838</v>
      </c>
      <c r="B211" s="822"/>
      <c r="C211" s="316" t="s">
        <v>1037</v>
      </c>
      <c r="D211" s="451">
        <v>3</v>
      </c>
      <c r="E211" s="451" t="s">
        <v>1034</v>
      </c>
      <c r="F211" s="141"/>
      <c r="G211" s="825" t="str">
        <f t="shared" si="3"/>
        <v/>
      </c>
      <c r="H211" s="421">
        <v>935</v>
      </c>
      <c r="I211" s="455">
        <v>165</v>
      </c>
      <c r="J211" s="455">
        <v>770</v>
      </c>
      <c r="K211" s="456">
        <v>0</v>
      </c>
    </row>
    <row r="212" spans="1:11" ht="18" customHeight="1">
      <c r="A212" s="165" t="s">
        <v>838</v>
      </c>
      <c r="B212" s="823"/>
      <c r="C212" s="563" t="s">
        <v>930</v>
      </c>
      <c r="D212" s="452"/>
      <c r="E212" s="452"/>
      <c r="F212" s="142"/>
      <c r="G212" s="826" t="str">
        <f t="shared" si="3"/>
        <v/>
      </c>
      <c r="H212" s="420">
        <v>900</v>
      </c>
      <c r="I212" s="457">
        <v>195</v>
      </c>
      <c r="J212" s="457">
        <v>700</v>
      </c>
      <c r="K212" s="458">
        <v>5</v>
      </c>
    </row>
    <row r="213" spans="1:11" ht="18" customHeight="1">
      <c r="A213" s="243" t="s">
        <v>797</v>
      </c>
      <c r="B213" s="818"/>
      <c r="C213" s="244" t="s">
        <v>799</v>
      </c>
      <c r="D213" s="245">
        <v>1</v>
      </c>
      <c r="E213" s="245" t="s">
        <v>731</v>
      </c>
      <c r="F213" s="245"/>
      <c r="G213" s="824" t="str">
        <f t="shared" si="3"/>
        <v/>
      </c>
      <c r="H213" s="470">
        <v>455</v>
      </c>
      <c r="I213" s="326">
        <v>125</v>
      </c>
      <c r="J213" s="326">
        <v>320</v>
      </c>
      <c r="K213" s="327">
        <v>10</v>
      </c>
    </row>
    <row r="214" spans="1:11" ht="18" customHeight="1">
      <c r="A214" s="162" t="s">
        <v>797</v>
      </c>
      <c r="B214" s="817"/>
      <c r="C214" s="560" t="s">
        <v>799</v>
      </c>
      <c r="D214" s="451">
        <v>2</v>
      </c>
      <c r="E214" s="451" t="s">
        <v>731</v>
      </c>
      <c r="F214" s="451"/>
      <c r="G214" s="825" t="str">
        <f t="shared" si="3"/>
        <v/>
      </c>
      <c r="H214" s="421">
        <v>810</v>
      </c>
      <c r="I214" s="455">
        <v>240</v>
      </c>
      <c r="J214" s="455">
        <v>560</v>
      </c>
      <c r="K214" s="456">
        <v>10</v>
      </c>
    </row>
    <row r="215" spans="1:11" ht="18" customHeight="1">
      <c r="A215" s="162" t="s">
        <v>797</v>
      </c>
      <c r="B215" s="817"/>
      <c r="C215" s="560" t="s">
        <v>799</v>
      </c>
      <c r="D215" s="451">
        <v>3</v>
      </c>
      <c r="E215" s="451" t="s">
        <v>731</v>
      </c>
      <c r="F215" s="451"/>
      <c r="G215" s="825" t="str">
        <f t="shared" si="3"/>
        <v/>
      </c>
      <c r="H215" s="421">
        <v>735</v>
      </c>
      <c r="I215" s="455">
        <v>225</v>
      </c>
      <c r="J215" s="455">
        <v>500</v>
      </c>
      <c r="K215" s="456">
        <v>10</v>
      </c>
    </row>
    <row r="216" spans="1:11" ht="18" customHeight="1">
      <c r="A216" s="162" t="s">
        <v>797</v>
      </c>
      <c r="B216" s="817"/>
      <c r="C216" s="560" t="s">
        <v>799</v>
      </c>
      <c r="D216" s="451">
        <v>4</v>
      </c>
      <c r="E216" s="451" t="s">
        <v>731</v>
      </c>
      <c r="F216" s="451"/>
      <c r="G216" s="825" t="str">
        <f t="shared" si="3"/>
        <v/>
      </c>
      <c r="H216" s="421">
        <v>945</v>
      </c>
      <c r="I216" s="455">
        <v>230</v>
      </c>
      <c r="J216" s="455">
        <v>700</v>
      </c>
      <c r="K216" s="456">
        <v>15</v>
      </c>
    </row>
    <row r="217" spans="1:11" ht="18" customHeight="1">
      <c r="A217" s="162" t="s">
        <v>797</v>
      </c>
      <c r="B217" s="817"/>
      <c r="C217" s="560" t="s">
        <v>306</v>
      </c>
      <c r="D217" s="451"/>
      <c r="E217" s="451"/>
      <c r="F217" s="451"/>
      <c r="G217" s="825" t="str">
        <f t="shared" si="3"/>
        <v/>
      </c>
      <c r="H217" s="421">
        <v>140</v>
      </c>
      <c r="I217" s="455">
        <v>90</v>
      </c>
      <c r="J217" s="455">
        <v>50</v>
      </c>
      <c r="K217" s="456">
        <v>0</v>
      </c>
    </row>
    <row r="218" spans="1:11" ht="18" customHeight="1">
      <c r="A218" s="162" t="s">
        <v>797</v>
      </c>
      <c r="B218" s="817"/>
      <c r="C218" s="560" t="s">
        <v>798</v>
      </c>
      <c r="D218" s="451">
        <v>1</v>
      </c>
      <c r="E218" s="451" t="s">
        <v>731</v>
      </c>
      <c r="F218" s="451"/>
      <c r="G218" s="825" t="str">
        <f t="shared" si="3"/>
        <v/>
      </c>
      <c r="H218" s="421">
        <v>865</v>
      </c>
      <c r="I218" s="455">
        <v>215</v>
      </c>
      <c r="J218" s="455">
        <v>640</v>
      </c>
      <c r="K218" s="456">
        <v>10</v>
      </c>
    </row>
    <row r="219" spans="1:11" ht="18" customHeight="1">
      <c r="A219" s="162" t="s">
        <v>797</v>
      </c>
      <c r="B219" s="817"/>
      <c r="C219" s="560" t="s">
        <v>798</v>
      </c>
      <c r="D219" s="451">
        <v>2</v>
      </c>
      <c r="E219" s="451" t="s">
        <v>731</v>
      </c>
      <c r="F219" s="451"/>
      <c r="G219" s="825" t="str">
        <f t="shared" si="3"/>
        <v/>
      </c>
      <c r="H219" s="421">
        <v>600</v>
      </c>
      <c r="I219" s="455">
        <v>175</v>
      </c>
      <c r="J219" s="455">
        <v>410</v>
      </c>
      <c r="K219" s="456">
        <v>15</v>
      </c>
    </row>
    <row r="220" spans="1:11" ht="18" customHeight="1">
      <c r="A220" s="165" t="s">
        <v>797</v>
      </c>
      <c r="B220" s="819"/>
      <c r="C220" s="454" t="s">
        <v>798</v>
      </c>
      <c r="D220" s="452">
        <v>3</v>
      </c>
      <c r="E220" s="452" t="s">
        <v>731</v>
      </c>
      <c r="F220" s="452"/>
      <c r="G220" s="826" t="str">
        <f t="shared" si="3"/>
        <v/>
      </c>
      <c r="H220" s="420">
        <v>595</v>
      </c>
      <c r="I220" s="457">
        <v>240</v>
      </c>
      <c r="J220" s="457">
        <v>350</v>
      </c>
      <c r="K220" s="458">
        <v>5</v>
      </c>
    </row>
    <row r="221" spans="1:11" ht="18" customHeight="1">
      <c r="A221" s="320" t="s">
        <v>15</v>
      </c>
      <c r="B221" s="820"/>
      <c r="C221" s="453" t="s">
        <v>761</v>
      </c>
      <c r="D221" s="450">
        <v>1</v>
      </c>
      <c r="E221" s="450" t="s">
        <v>731</v>
      </c>
      <c r="F221" s="450"/>
      <c r="G221" s="824" t="str">
        <f t="shared" si="3"/>
        <v/>
      </c>
      <c r="H221" s="470">
        <v>710</v>
      </c>
      <c r="I221" s="326">
        <v>385</v>
      </c>
      <c r="J221" s="326">
        <v>310</v>
      </c>
      <c r="K221" s="327">
        <v>15</v>
      </c>
    </row>
    <row r="222" spans="1:11" ht="18" customHeight="1">
      <c r="A222" s="162" t="s">
        <v>15</v>
      </c>
      <c r="B222" s="817"/>
      <c r="C222" s="560" t="s">
        <v>761</v>
      </c>
      <c r="D222" s="451">
        <v>2</v>
      </c>
      <c r="E222" s="451" t="s">
        <v>731</v>
      </c>
      <c r="F222" s="451"/>
      <c r="G222" s="825" t="str">
        <f t="shared" si="3"/>
        <v/>
      </c>
      <c r="H222" s="421">
        <v>120</v>
      </c>
      <c r="I222" s="455">
        <v>100</v>
      </c>
      <c r="J222" s="455">
        <v>20</v>
      </c>
      <c r="K222" s="456">
        <v>0</v>
      </c>
    </row>
    <row r="223" spans="1:11" ht="18" customHeight="1">
      <c r="A223" s="162" t="s">
        <v>15</v>
      </c>
      <c r="B223" s="817"/>
      <c r="C223" s="560" t="s">
        <v>762</v>
      </c>
      <c r="D223" s="451">
        <v>1</v>
      </c>
      <c r="E223" s="451" t="s">
        <v>731</v>
      </c>
      <c r="F223" s="451"/>
      <c r="G223" s="825" t="str">
        <f t="shared" si="3"/>
        <v/>
      </c>
      <c r="H223" s="421">
        <v>265</v>
      </c>
      <c r="I223" s="455">
        <v>130</v>
      </c>
      <c r="J223" s="455">
        <v>130</v>
      </c>
      <c r="K223" s="456">
        <v>5</v>
      </c>
    </row>
    <row r="224" spans="1:11" ht="18" customHeight="1">
      <c r="A224" s="162" t="s">
        <v>15</v>
      </c>
      <c r="B224" s="817"/>
      <c r="C224" s="560" t="s">
        <v>762</v>
      </c>
      <c r="D224" s="451">
        <v>2</v>
      </c>
      <c r="E224" s="451" t="s">
        <v>731</v>
      </c>
      <c r="F224" s="451"/>
      <c r="G224" s="825" t="str">
        <f>IF(B224=1,H224,IF(B224=2,I224,IF(B224=3,J224,IF(B224=4,K224,IF(B224=5,I224+J224,+"")))))</f>
        <v/>
      </c>
      <c r="H224" s="421">
        <v>480</v>
      </c>
      <c r="I224" s="455">
        <v>350</v>
      </c>
      <c r="J224" s="455">
        <v>120</v>
      </c>
      <c r="K224" s="456">
        <v>10</v>
      </c>
    </row>
    <row r="225" spans="1:11" ht="18" customHeight="1">
      <c r="A225" s="165" t="s">
        <v>15</v>
      </c>
      <c r="B225" s="819"/>
      <c r="C225" s="454" t="s">
        <v>762</v>
      </c>
      <c r="D225" s="452">
        <v>3</v>
      </c>
      <c r="E225" s="452" t="s">
        <v>731</v>
      </c>
      <c r="F225" s="452"/>
      <c r="G225" s="826" t="str">
        <f t="shared" si="3"/>
        <v/>
      </c>
      <c r="H225" s="420">
        <v>420</v>
      </c>
      <c r="I225" s="457">
        <v>305</v>
      </c>
      <c r="J225" s="457">
        <v>100</v>
      </c>
      <c r="K225" s="458">
        <v>15</v>
      </c>
    </row>
    <row r="226" spans="1:11" ht="18" customHeight="1">
      <c r="K226" s="241" t="s">
        <v>1062</v>
      </c>
    </row>
    <row r="227" spans="1:11" ht="29.25" customHeight="1">
      <c r="A227" s="1151" t="s">
        <v>1054</v>
      </c>
      <c r="B227" s="1152"/>
      <c r="C227" s="1152"/>
      <c r="D227" s="1152"/>
      <c r="E227" s="1152"/>
      <c r="F227" s="1152"/>
      <c r="G227" s="1152"/>
      <c r="H227" s="1152"/>
      <c r="I227" s="1152"/>
      <c r="J227" s="1152"/>
      <c r="K227" s="1152"/>
    </row>
    <row r="228" spans="1:11" ht="18" customHeight="1">
      <c r="C228" s="1142" t="s">
        <v>521</v>
      </c>
      <c r="D228" s="1143"/>
      <c r="E228" s="1143"/>
      <c r="F228" s="1144"/>
      <c r="G228" s="182" t="s">
        <v>308</v>
      </c>
      <c r="H228" s="146" t="s">
        <v>300</v>
      </c>
      <c r="I228" s="136" t="s">
        <v>301</v>
      </c>
      <c r="J228" s="137" t="s">
        <v>582</v>
      </c>
      <c r="K228" s="138" t="s">
        <v>729</v>
      </c>
    </row>
    <row r="229" spans="1:11" ht="18" customHeight="1">
      <c r="C229" s="1145"/>
      <c r="D229" s="1146"/>
      <c r="E229" s="1146"/>
      <c r="F229" s="1147"/>
      <c r="G229" s="157"/>
      <c r="H229" s="147" t="s">
        <v>728</v>
      </c>
      <c r="I229" s="139" t="s">
        <v>728</v>
      </c>
      <c r="J229" s="139" t="s">
        <v>728</v>
      </c>
      <c r="K229" s="140" t="s">
        <v>728</v>
      </c>
    </row>
    <row r="230" spans="1:11" ht="18" customHeight="1">
      <c r="C230" s="1148"/>
      <c r="D230" s="1149"/>
      <c r="E230" s="1149"/>
      <c r="F230" s="1150"/>
      <c r="G230" s="229">
        <f>SUM(G3:G225)</f>
        <v>0</v>
      </c>
      <c r="H230" s="143">
        <v>113345</v>
      </c>
      <c r="I230" s="144">
        <v>43380</v>
      </c>
      <c r="J230" s="144">
        <v>64520</v>
      </c>
      <c r="K230" s="145">
        <v>5445</v>
      </c>
    </row>
    <row r="231" spans="1:11" ht="18" customHeight="1">
      <c r="H231" s="85"/>
      <c r="I231" s="85"/>
      <c r="J231" s="85"/>
      <c r="K231" s="309"/>
    </row>
    <row r="233" spans="1:11" ht="18" customHeight="1">
      <c r="H233" s="90"/>
      <c r="I233" s="90"/>
      <c r="J233" s="90"/>
      <c r="K233" s="90"/>
    </row>
    <row r="234" spans="1:11" ht="18" customHeight="1">
      <c r="H234" s="90"/>
      <c r="I234" s="90"/>
      <c r="J234" s="90"/>
      <c r="K234" s="90"/>
    </row>
    <row r="235" spans="1:11" ht="18" customHeight="1">
      <c r="H235" s="90"/>
      <c r="I235" s="90"/>
      <c r="J235" s="90"/>
      <c r="K235" s="90"/>
    </row>
  </sheetData>
  <sheetProtection selectLockedCells="1"/>
  <mergeCells count="3">
    <mergeCell ref="C205:F205"/>
    <mergeCell ref="C228:F230"/>
    <mergeCell ref="A227:K227"/>
  </mergeCells>
  <phoneticPr fontId="6"/>
  <printOptions horizontalCentered="1"/>
  <pageMargins left="0.39370078740157483" right="0" top="0.78740157480314965" bottom="0.39370078740157483" header="0.51181102362204722" footer="0.51181102362204722"/>
  <pageSetup paperSize="9" scale="125" orientation="portrait"/>
  <headerFooter alignWithMargins="0">
    <oddHeader>&amp;L&amp;"HG丸ｺﾞｼｯｸM-PRO,標準"&amp;F&amp;A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0"/>
  <dimension ref="A1:K147"/>
  <sheetViews>
    <sheetView workbookViewId="0">
      <selection activeCell="K32" sqref="K32"/>
    </sheetView>
  </sheetViews>
  <sheetFormatPr defaultColWidth="2.5" defaultRowHeight="18" customHeight="1"/>
  <cols>
    <col min="1" max="1" width="5.625" style="95" customWidth="1"/>
    <col min="2" max="2" width="3.875" style="833" customWidth="1"/>
    <col min="3" max="3" width="10.375" style="84" customWidth="1"/>
    <col min="4" max="4" width="3.875" style="22" customWidth="1"/>
    <col min="5" max="5" width="5.125" style="84" customWidth="1"/>
    <col min="6" max="6" width="3.875" style="22" customWidth="1"/>
    <col min="7" max="7" width="10.625" style="25" customWidth="1"/>
    <col min="8" max="10" width="8" style="25" customWidth="1"/>
    <col min="11" max="11" width="7.5" style="87" customWidth="1"/>
    <col min="12" max="16384" width="2.5" style="25"/>
  </cols>
  <sheetData>
    <row r="1" spans="1:11" ht="18" customHeight="1">
      <c r="A1" s="94"/>
      <c r="B1" s="827"/>
      <c r="C1" s="154" t="s">
        <v>443</v>
      </c>
      <c r="D1" s="80"/>
      <c r="E1" s="80"/>
      <c r="F1" s="81"/>
      <c r="G1" s="181" t="s">
        <v>308</v>
      </c>
      <c r="H1" s="146" t="s">
        <v>300</v>
      </c>
      <c r="I1" s="136" t="s">
        <v>301</v>
      </c>
      <c r="J1" s="137" t="s">
        <v>582</v>
      </c>
      <c r="K1" s="138" t="s">
        <v>729</v>
      </c>
    </row>
    <row r="2" spans="1:11" s="22" customFormat="1" ht="18" customHeight="1">
      <c r="A2" s="242"/>
      <c r="B2" s="828"/>
      <c r="C2" s="23"/>
      <c r="D2" s="82"/>
      <c r="E2" s="82"/>
      <c r="F2" s="83"/>
      <c r="G2" s="151" t="str">
        <f>IF(G147=0,"",G147)</f>
        <v/>
      </c>
      <c r="H2" s="147" t="s">
        <v>728</v>
      </c>
      <c r="I2" s="139" t="s">
        <v>728</v>
      </c>
      <c r="J2" s="139" t="s">
        <v>728</v>
      </c>
      <c r="K2" s="140" t="s">
        <v>728</v>
      </c>
    </row>
    <row r="3" spans="1:11" ht="18" customHeight="1">
      <c r="A3" s="320" t="s">
        <v>281</v>
      </c>
      <c r="B3" s="829"/>
      <c r="C3" s="453" t="s">
        <v>313</v>
      </c>
      <c r="D3" s="450">
        <v>1</v>
      </c>
      <c r="E3" s="450" t="s">
        <v>731</v>
      </c>
      <c r="F3" s="138"/>
      <c r="G3" s="834" t="str">
        <f t="shared" ref="G3:G66" si="0">IF(B3=1,H3,IF(B3=2,I3,IF(B3=3,J3,IF(B3=4,K3,IF(B3=5,I3+J3,+"")))))</f>
        <v/>
      </c>
      <c r="H3" s="516">
        <v>520</v>
      </c>
      <c r="I3" s="517">
        <v>305</v>
      </c>
      <c r="J3" s="517">
        <v>210</v>
      </c>
      <c r="K3" s="518">
        <v>5</v>
      </c>
    </row>
    <row r="4" spans="1:11" ht="18" customHeight="1">
      <c r="A4" s="162" t="s">
        <v>281</v>
      </c>
      <c r="B4" s="830"/>
      <c r="C4" s="560" t="s">
        <v>313</v>
      </c>
      <c r="D4" s="451">
        <v>2</v>
      </c>
      <c r="E4" s="451" t="s">
        <v>731</v>
      </c>
      <c r="F4" s="141"/>
      <c r="G4" s="835" t="str">
        <f t="shared" si="0"/>
        <v/>
      </c>
      <c r="H4" s="421">
        <v>590</v>
      </c>
      <c r="I4" s="455">
        <v>380</v>
      </c>
      <c r="J4" s="455">
        <v>210</v>
      </c>
      <c r="K4" s="456">
        <v>0</v>
      </c>
    </row>
    <row r="5" spans="1:11" ht="18" customHeight="1">
      <c r="A5" s="162" t="s">
        <v>281</v>
      </c>
      <c r="B5" s="830"/>
      <c r="C5" s="560" t="s">
        <v>314</v>
      </c>
      <c r="D5" s="451">
        <v>1</v>
      </c>
      <c r="E5" s="451" t="s">
        <v>731</v>
      </c>
      <c r="F5" s="141"/>
      <c r="G5" s="835" t="str">
        <f t="shared" si="0"/>
        <v/>
      </c>
      <c r="H5" s="421">
        <v>505</v>
      </c>
      <c r="I5" s="455">
        <v>455</v>
      </c>
      <c r="J5" s="455">
        <v>40</v>
      </c>
      <c r="K5" s="456">
        <v>10</v>
      </c>
    </row>
    <row r="6" spans="1:11" ht="18" customHeight="1">
      <c r="A6" s="162" t="s">
        <v>281</v>
      </c>
      <c r="B6" s="830"/>
      <c r="C6" s="560" t="s">
        <v>314</v>
      </c>
      <c r="D6" s="451">
        <v>2</v>
      </c>
      <c r="E6" s="451" t="s">
        <v>731</v>
      </c>
      <c r="F6" s="141"/>
      <c r="G6" s="835" t="str">
        <f t="shared" si="0"/>
        <v/>
      </c>
      <c r="H6" s="421">
        <v>1500</v>
      </c>
      <c r="I6" s="455">
        <v>0</v>
      </c>
      <c r="J6" s="455">
        <v>1470</v>
      </c>
      <c r="K6" s="456">
        <v>30</v>
      </c>
    </row>
    <row r="7" spans="1:11" ht="18" customHeight="1">
      <c r="A7" s="162" t="s">
        <v>281</v>
      </c>
      <c r="B7" s="830"/>
      <c r="C7" s="560" t="s">
        <v>314</v>
      </c>
      <c r="D7" s="451">
        <v>3</v>
      </c>
      <c r="E7" s="451" t="s">
        <v>731</v>
      </c>
      <c r="F7" s="141"/>
      <c r="G7" s="835" t="str">
        <f t="shared" si="0"/>
        <v/>
      </c>
      <c r="H7" s="421">
        <v>345</v>
      </c>
      <c r="I7" s="455">
        <v>310</v>
      </c>
      <c r="J7" s="455">
        <v>30</v>
      </c>
      <c r="K7" s="456">
        <v>5</v>
      </c>
    </row>
    <row r="8" spans="1:11" ht="18" customHeight="1">
      <c r="A8" s="162" t="s">
        <v>281</v>
      </c>
      <c r="B8" s="830"/>
      <c r="C8" s="560" t="s">
        <v>314</v>
      </c>
      <c r="D8" s="451">
        <v>4</v>
      </c>
      <c r="E8" s="451" t="s">
        <v>731</v>
      </c>
      <c r="F8" s="141"/>
      <c r="G8" s="835" t="str">
        <f t="shared" si="0"/>
        <v/>
      </c>
      <c r="H8" s="421">
        <v>520</v>
      </c>
      <c r="I8" s="455">
        <v>465</v>
      </c>
      <c r="J8" s="455">
        <v>50</v>
      </c>
      <c r="K8" s="456">
        <v>5</v>
      </c>
    </row>
    <row r="9" spans="1:11" ht="18" customHeight="1">
      <c r="A9" s="162" t="s">
        <v>281</v>
      </c>
      <c r="B9" s="830"/>
      <c r="C9" s="560" t="s">
        <v>314</v>
      </c>
      <c r="D9" s="451">
        <v>5</v>
      </c>
      <c r="E9" s="451" t="s">
        <v>731</v>
      </c>
      <c r="F9" s="141"/>
      <c r="G9" s="835" t="str">
        <f t="shared" si="0"/>
        <v/>
      </c>
      <c r="H9" s="421">
        <v>610</v>
      </c>
      <c r="I9" s="455">
        <v>260</v>
      </c>
      <c r="J9" s="455">
        <v>350</v>
      </c>
      <c r="K9" s="456">
        <v>0</v>
      </c>
    </row>
    <row r="10" spans="1:11" ht="18" customHeight="1">
      <c r="A10" s="162" t="s">
        <v>281</v>
      </c>
      <c r="B10" s="830"/>
      <c r="C10" s="560" t="s">
        <v>314</v>
      </c>
      <c r="D10" s="451">
        <v>6</v>
      </c>
      <c r="E10" s="451" t="s">
        <v>731</v>
      </c>
      <c r="F10" s="141"/>
      <c r="G10" s="835" t="str">
        <f t="shared" si="0"/>
        <v/>
      </c>
      <c r="H10" s="421">
        <v>1575</v>
      </c>
      <c r="I10" s="455">
        <v>75</v>
      </c>
      <c r="J10" s="455">
        <v>1500</v>
      </c>
      <c r="K10" s="456">
        <v>0</v>
      </c>
    </row>
    <row r="11" spans="1:11" ht="18" customHeight="1">
      <c r="A11" s="162" t="s">
        <v>281</v>
      </c>
      <c r="B11" s="830"/>
      <c r="C11" s="560" t="s">
        <v>314</v>
      </c>
      <c r="D11" s="451">
        <v>7</v>
      </c>
      <c r="E11" s="451" t="s">
        <v>731</v>
      </c>
      <c r="F11" s="141"/>
      <c r="G11" s="835" t="str">
        <f t="shared" si="0"/>
        <v/>
      </c>
      <c r="H11" s="421">
        <v>475</v>
      </c>
      <c r="I11" s="455">
        <v>415</v>
      </c>
      <c r="J11" s="455">
        <v>50</v>
      </c>
      <c r="K11" s="456">
        <v>10</v>
      </c>
    </row>
    <row r="12" spans="1:11" ht="18" customHeight="1">
      <c r="A12" s="162" t="s">
        <v>281</v>
      </c>
      <c r="B12" s="830"/>
      <c r="C12" s="560" t="s">
        <v>314</v>
      </c>
      <c r="D12" s="451">
        <v>8</v>
      </c>
      <c r="E12" s="451" t="s">
        <v>731</v>
      </c>
      <c r="F12" s="141"/>
      <c r="G12" s="835" t="str">
        <f t="shared" si="0"/>
        <v/>
      </c>
      <c r="H12" s="421">
        <v>285</v>
      </c>
      <c r="I12" s="455">
        <v>225</v>
      </c>
      <c r="J12" s="455">
        <v>60</v>
      </c>
      <c r="K12" s="456">
        <v>0</v>
      </c>
    </row>
    <row r="13" spans="1:11" ht="18" customHeight="1">
      <c r="A13" s="243" t="s">
        <v>281</v>
      </c>
      <c r="B13" s="830"/>
      <c r="C13" s="244" t="s">
        <v>282</v>
      </c>
      <c r="D13" s="245"/>
      <c r="E13" s="245"/>
      <c r="F13" s="249"/>
      <c r="G13" s="836" t="str">
        <f t="shared" si="0"/>
        <v/>
      </c>
      <c r="H13" s="422">
        <v>505</v>
      </c>
      <c r="I13" s="455">
        <v>335</v>
      </c>
      <c r="J13" s="455">
        <v>170</v>
      </c>
      <c r="K13" s="456">
        <v>0</v>
      </c>
    </row>
    <row r="14" spans="1:11" ht="18" customHeight="1">
      <c r="A14" s="162" t="s">
        <v>281</v>
      </c>
      <c r="B14" s="830"/>
      <c r="C14" s="560" t="s">
        <v>315</v>
      </c>
      <c r="D14" s="451">
        <v>2</v>
      </c>
      <c r="E14" s="451" t="s">
        <v>731</v>
      </c>
      <c r="F14" s="141"/>
      <c r="G14" s="835" t="str">
        <f t="shared" si="0"/>
        <v/>
      </c>
      <c r="H14" s="421">
        <v>495</v>
      </c>
      <c r="I14" s="455">
        <v>310</v>
      </c>
      <c r="J14" s="455">
        <v>180</v>
      </c>
      <c r="K14" s="456">
        <v>5</v>
      </c>
    </row>
    <row r="15" spans="1:11" ht="18" customHeight="1">
      <c r="A15" s="162" t="s">
        <v>281</v>
      </c>
      <c r="B15" s="830"/>
      <c r="C15" s="560" t="s">
        <v>315</v>
      </c>
      <c r="D15" s="451">
        <v>3</v>
      </c>
      <c r="E15" s="451" t="s">
        <v>731</v>
      </c>
      <c r="F15" s="141"/>
      <c r="G15" s="835" t="str">
        <f t="shared" si="0"/>
        <v/>
      </c>
      <c r="H15" s="421">
        <v>350</v>
      </c>
      <c r="I15" s="455">
        <v>265</v>
      </c>
      <c r="J15" s="455">
        <v>80</v>
      </c>
      <c r="K15" s="456">
        <v>5</v>
      </c>
    </row>
    <row r="16" spans="1:11" ht="18" customHeight="1">
      <c r="A16" s="162" t="s">
        <v>281</v>
      </c>
      <c r="B16" s="830"/>
      <c r="C16" s="560" t="s">
        <v>315</v>
      </c>
      <c r="D16" s="451">
        <v>4</v>
      </c>
      <c r="E16" s="451" t="s">
        <v>731</v>
      </c>
      <c r="F16" s="141"/>
      <c r="G16" s="835" t="str">
        <f t="shared" si="0"/>
        <v/>
      </c>
      <c r="H16" s="421">
        <v>230</v>
      </c>
      <c r="I16" s="455">
        <v>130</v>
      </c>
      <c r="J16" s="455">
        <v>100</v>
      </c>
      <c r="K16" s="456">
        <v>0</v>
      </c>
    </row>
    <row r="17" spans="1:11" ht="18" customHeight="1">
      <c r="A17" s="162" t="s">
        <v>281</v>
      </c>
      <c r="B17" s="830"/>
      <c r="C17" s="560" t="s">
        <v>316</v>
      </c>
      <c r="D17" s="451">
        <v>1</v>
      </c>
      <c r="E17" s="451" t="s">
        <v>731</v>
      </c>
      <c r="F17" s="141"/>
      <c r="G17" s="835" t="str">
        <f t="shared" si="0"/>
        <v/>
      </c>
      <c r="H17" s="421">
        <v>200</v>
      </c>
      <c r="I17" s="455">
        <v>200</v>
      </c>
      <c r="J17" s="455">
        <v>0</v>
      </c>
      <c r="K17" s="456">
        <v>0</v>
      </c>
    </row>
    <row r="18" spans="1:11" ht="18" customHeight="1">
      <c r="A18" s="165" t="s">
        <v>281</v>
      </c>
      <c r="B18" s="831"/>
      <c r="C18" s="454" t="s">
        <v>316</v>
      </c>
      <c r="D18" s="452">
        <v>2</v>
      </c>
      <c r="E18" s="452" t="s">
        <v>731</v>
      </c>
      <c r="F18" s="142"/>
      <c r="G18" s="837" t="str">
        <f t="shared" si="0"/>
        <v/>
      </c>
      <c r="H18" s="420">
        <v>160</v>
      </c>
      <c r="I18" s="457">
        <v>140</v>
      </c>
      <c r="J18" s="457">
        <v>20</v>
      </c>
      <c r="K18" s="458">
        <v>0</v>
      </c>
    </row>
    <row r="19" spans="1:11" ht="18" customHeight="1">
      <c r="A19" s="320" t="s">
        <v>286</v>
      </c>
      <c r="B19" s="829"/>
      <c r="C19" s="453" t="s">
        <v>287</v>
      </c>
      <c r="D19" s="450"/>
      <c r="E19" s="450"/>
      <c r="F19" s="138"/>
      <c r="G19" s="834" t="str">
        <f t="shared" si="0"/>
        <v/>
      </c>
      <c r="H19" s="148">
        <v>765</v>
      </c>
      <c r="I19" s="326">
        <v>70</v>
      </c>
      <c r="J19" s="326">
        <v>680</v>
      </c>
      <c r="K19" s="327">
        <v>15</v>
      </c>
    </row>
    <row r="20" spans="1:11" ht="18" customHeight="1">
      <c r="A20" s="162" t="s">
        <v>286</v>
      </c>
      <c r="B20" s="830"/>
      <c r="C20" s="560" t="s">
        <v>320</v>
      </c>
      <c r="D20" s="451">
        <v>1</v>
      </c>
      <c r="E20" s="451" t="s">
        <v>731</v>
      </c>
      <c r="F20" s="141"/>
      <c r="G20" s="835" t="str">
        <f t="shared" si="0"/>
        <v/>
      </c>
      <c r="H20" s="461">
        <v>710</v>
      </c>
      <c r="I20" s="455">
        <v>325</v>
      </c>
      <c r="J20" s="455">
        <v>360</v>
      </c>
      <c r="K20" s="456">
        <v>25</v>
      </c>
    </row>
    <row r="21" spans="1:11" ht="18" customHeight="1">
      <c r="A21" s="162" t="s">
        <v>286</v>
      </c>
      <c r="B21" s="830"/>
      <c r="C21" s="560" t="s">
        <v>320</v>
      </c>
      <c r="D21" s="451">
        <v>2</v>
      </c>
      <c r="E21" s="451" t="s">
        <v>731</v>
      </c>
      <c r="F21" s="141"/>
      <c r="G21" s="835" t="str">
        <f t="shared" si="0"/>
        <v/>
      </c>
      <c r="H21" s="461">
        <v>530</v>
      </c>
      <c r="I21" s="455">
        <v>120</v>
      </c>
      <c r="J21" s="455">
        <v>350</v>
      </c>
      <c r="K21" s="456">
        <v>60</v>
      </c>
    </row>
    <row r="22" spans="1:11" ht="18" customHeight="1">
      <c r="A22" s="162" t="s">
        <v>286</v>
      </c>
      <c r="B22" s="830"/>
      <c r="C22" s="560" t="s">
        <v>320</v>
      </c>
      <c r="D22" s="451">
        <v>3</v>
      </c>
      <c r="E22" s="451" t="s">
        <v>731</v>
      </c>
      <c r="F22" s="141"/>
      <c r="G22" s="835" t="str">
        <f t="shared" si="0"/>
        <v/>
      </c>
      <c r="H22" s="461">
        <v>385</v>
      </c>
      <c r="I22" s="455">
        <v>145</v>
      </c>
      <c r="J22" s="455">
        <v>230</v>
      </c>
      <c r="K22" s="456">
        <v>10</v>
      </c>
    </row>
    <row r="23" spans="1:11" ht="18" customHeight="1">
      <c r="A23" s="162" t="s">
        <v>286</v>
      </c>
      <c r="B23" s="830"/>
      <c r="C23" s="560" t="s">
        <v>320</v>
      </c>
      <c r="D23" s="451">
        <v>4</v>
      </c>
      <c r="E23" s="451" t="s">
        <v>731</v>
      </c>
      <c r="F23" s="141"/>
      <c r="G23" s="835" t="str">
        <f t="shared" si="0"/>
        <v/>
      </c>
      <c r="H23" s="461">
        <v>425</v>
      </c>
      <c r="I23" s="455">
        <v>195</v>
      </c>
      <c r="J23" s="455">
        <v>220</v>
      </c>
      <c r="K23" s="456">
        <v>10</v>
      </c>
    </row>
    <row r="24" spans="1:11" ht="18" customHeight="1">
      <c r="A24" s="162" t="s">
        <v>286</v>
      </c>
      <c r="B24" s="830"/>
      <c r="C24" s="560" t="s">
        <v>320</v>
      </c>
      <c r="D24" s="451">
        <v>5</v>
      </c>
      <c r="E24" s="451" t="s">
        <v>731</v>
      </c>
      <c r="F24" s="141"/>
      <c r="G24" s="835" t="str">
        <f t="shared" si="0"/>
        <v/>
      </c>
      <c r="H24" s="461">
        <v>590</v>
      </c>
      <c r="I24" s="455">
        <v>415</v>
      </c>
      <c r="J24" s="455">
        <v>160</v>
      </c>
      <c r="K24" s="456">
        <v>15</v>
      </c>
    </row>
    <row r="25" spans="1:11" ht="18" customHeight="1">
      <c r="A25" s="162" t="s">
        <v>286</v>
      </c>
      <c r="B25" s="830"/>
      <c r="C25" s="560" t="s">
        <v>320</v>
      </c>
      <c r="D25" s="451">
        <v>6</v>
      </c>
      <c r="E25" s="451" t="s">
        <v>731</v>
      </c>
      <c r="F25" s="141"/>
      <c r="G25" s="835" t="str">
        <f t="shared" si="0"/>
        <v/>
      </c>
      <c r="H25" s="461">
        <v>270</v>
      </c>
      <c r="I25" s="455">
        <v>155</v>
      </c>
      <c r="J25" s="455">
        <v>110</v>
      </c>
      <c r="K25" s="456">
        <v>5</v>
      </c>
    </row>
    <row r="26" spans="1:11" ht="18" customHeight="1">
      <c r="A26" s="162" t="s">
        <v>286</v>
      </c>
      <c r="B26" s="830"/>
      <c r="C26" s="560" t="s">
        <v>320</v>
      </c>
      <c r="D26" s="451">
        <v>7</v>
      </c>
      <c r="E26" s="451" t="s">
        <v>731</v>
      </c>
      <c r="F26" s="141"/>
      <c r="G26" s="835" t="str">
        <f t="shared" si="0"/>
        <v/>
      </c>
      <c r="H26" s="461">
        <v>340</v>
      </c>
      <c r="I26" s="455">
        <v>185</v>
      </c>
      <c r="J26" s="455">
        <v>150</v>
      </c>
      <c r="K26" s="456">
        <v>5</v>
      </c>
    </row>
    <row r="27" spans="1:11" ht="18" customHeight="1">
      <c r="A27" s="162" t="s">
        <v>286</v>
      </c>
      <c r="B27" s="830"/>
      <c r="C27" s="560" t="s">
        <v>13</v>
      </c>
      <c r="D27" s="451"/>
      <c r="E27" s="451"/>
      <c r="F27" s="141"/>
      <c r="G27" s="835" t="str">
        <f t="shared" si="0"/>
        <v/>
      </c>
      <c r="H27" s="461">
        <v>155</v>
      </c>
      <c r="I27" s="455">
        <v>55</v>
      </c>
      <c r="J27" s="455">
        <v>90</v>
      </c>
      <c r="K27" s="456">
        <v>10</v>
      </c>
    </row>
    <row r="28" spans="1:11" ht="18" customHeight="1">
      <c r="A28" s="162" t="s">
        <v>286</v>
      </c>
      <c r="B28" s="830"/>
      <c r="C28" s="560" t="s">
        <v>317</v>
      </c>
      <c r="D28" s="451">
        <v>1</v>
      </c>
      <c r="E28" s="451" t="s">
        <v>731</v>
      </c>
      <c r="F28" s="141"/>
      <c r="G28" s="835" t="str">
        <f t="shared" si="0"/>
        <v/>
      </c>
      <c r="H28" s="461">
        <v>420</v>
      </c>
      <c r="I28" s="455">
        <v>275</v>
      </c>
      <c r="J28" s="455">
        <v>130</v>
      </c>
      <c r="K28" s="456">
        <v>15</v>
      </c>
    </row>
    <row r="29" spans="1:11" ht="18" customHeight="1">
      <c r="A29" s="162" t="s">
        <v>286</v>
      </c>
      <c r="B29" s="830"/>
      <c r="C29" s="560" t="s">
        <v>317</v>
      </c>
      <c r="D29" s="451">
        <v>2</v>
      </c>
      <c r="E29" s="451" t="s">
        <v>731</v>
      </c>
      <c r="F29" s="141"/>
      <c r="G29" s="835" t="str">
        <f t="shared" si="0"/>
        <v/>
      </c>
      <c r="H29" s="461">
        <v>430</v>
      </c>
      <c r="I29" s="455">
        <v>320</v>
      </c>
      <c r="J29" s="455">
        <v>100</v>
      </c>
      <c r="K29" s="456">
        <v>10</v>
      </c>
    </row>
    <row r="30" spans="1:11" ht="18" customHeight="1">
      <c r="A30" s="162" t="s">
        <v>286</v>
      </c>
      <c r="B30" s="830"/>
      <c r="C30" s="560" t="s">
        <v>317</v>
      </c>
      <c r="D30" s="451">
        <v>3</v>
      </c>
      <c r="E30" s="451" t="s">
        <v>731</v>
      </c>
      <c r="F30" s="141"/>
      <c r="G30" s="835" t="str">
        <f t="shared" si="0"/>
        <v/>
      </c>
      <c r="H30" s="461">
        <v>195</v>
      </c>
      <c r="I30" s="455">
        <v>145</v>
      </c>
      <c r="J30" s="455">
        <v>50</v>
      </c>
      <c r="K30" s="456">
        <v>0</v>
      </c>
    </row>
    <row r="31" spans="1:11" ht="18" customHeight="1">
      <c r="A31" s="162" t="s">
        <v>286</v>
      </c>
      <c r="B31" s="830"/>
      <c r="C31" s="560" t="s">
        <v>319</v>
      </c>
      <c r="D31" s="451">
        <v>1</v>
      </c>
      <c r="E31" s="451" t="s">
        <v>731</v>
      </c>
      <c r="F31" s="141"/>
      <c r="G31" s="835" t="str">
        <f t="shared" si="0"/>
        <v/>
      </c>
      <c r="H31" s="461">
        <v>255</v>
      </c>
      <c r="I31" s="455">
        <v>185</v>
      </c>
      <c r="J31" s="455">
        <v>70</v>
      </c>
      <c r="K31" s="456">
        <v>0</v>
      </c>
    </row>
    <row r="32" spans="1:11" ht="18" customHeight="1">
      <c r="A32" s="162" t="s">
        <v>286</v>
      </c>
      <c r="B32" s="830"/>
      <c r="C32" s="560" t="s">
        <v>319</v>
      </c>
      <c r="D32" s="451">
        <v>2</v>
      </c>
      <c r="E32" s="451" t="s">
        <v>731</v>
      </c>
      <c r="F32" s="141"/>
      <c r="G32" s="835" t="str">
        <f t="shared" si="0"/>
        <v/>
      </c>
      <c r="H32" s="461">
        <v>285</v>
      </c>
      <c r="I32" s="455">
        <v>65</v>
      </c>
      <c r="J32" s="455">
        <v>210</v>
      </c>
      <c r="K32" s="456">
        <v>10</v>
      </c>
    </row>
    <row r="33" spans="1:11" ht="18" customHeight="1">
      <c r="A33" s="162" t="s">
        <v>286</v>
      </c>
      <c r="B33" s="830"/>
      <c r="C33" s="560" t="s">
        <v>319</v>
      </c>
      <c r="D33" s="451">
        <v>3</v>
      </c>
      <c r="E33" s="451" t="s">
        <v>731</v>
      </c>
      <c r="F33" s="141"/>
      <c r="G33" s="835" t="str">
        <f t="shared" si="0"/>
        <v/>
      </c>
      <c r="H33" s="461">
        <v>340</v>
      </c>
      <c r="I33" s="455">
        <v>35</v>
      </c>
      <c r="J33" s="455">
        <v>300</v>
      </c>
      <c r="K33" s="456">
        <v>5</v>
      </c>
    </row>
    <row r="34" spans="1:11" ht="18" customHeight="1">
      <c r="A34" s="162" t="s">
        <v>286</v>
      </c>
      <c r="B34" s="830"/>
      <c r="C34" s="560" t="s">
        <v>318</v>
      </c>
      <c r="D34" s="451">
        <v>1</v>
      </c>
      <c r="E34" s="451" t="s">
        <v>731</v>
      </c>
      <c r="F34" s="141"/>
      <c r="G34" s="835" t="str">
        <f t="shared" si="0"/>
        <v/>
      </c>
      <c r="H34" s="461">
        <v>180</v>
      </c>
      <c r="I34" s="455">
        <v>60</v>
      </c>
      <c r="J34" s="455">
        <v>100</v>
      </c>
      <c r="K34" s="456">
        <v>20</v>
      </c>
    </row>
    <row r="35" spans="1:11" ht="18" customHeight="1">
      <c r="A35" s="162" t="s">
        <v>286</v>
      </c>
      <c r="B35" s="830"/>
      <c r="C35" s="560" t="s">
        <v>318</v>
      </c>
      <c r="D35" s="451">
        <v>2</v>
      </c>
      <c r="E35" s="451" t="s">
        <v>731</v>
      </c>
      <c r="F35" s="141"/>
      <c r="G35" s="835" t="str">
        <f t="shared" si="0"/>
        <v/>
      </c>
      <c r="H35" s="461">
        <v>265</v>
      </c>
      <c r="I35" s="455">
        <v>85</v>
      </c>
      <c r="J35" s="455">
        <v>160</v>
      </c>
      <c r="K35" s="456">
        <v>20</v>
      </c>
    </row>
    <row r="36" spans="1:11" ht="18" customHeight="1">
      <c r="A36" s="162" t="s">
        <v>286</v>
      </c>
      <c r="B36" s="830"/>
      <c r="C36" s="560" t="s">
        <v>318</v>
      </c>
      <c r="D36" s="451">
        <v>3</v>
      </c>
      <c r="E36" s="451" t="s">
        <v>731</v>
      </c>
      <c r="F36" s="141"/>
      <c r="G36" s="835" t="str">
        <f t="shared" si="0"/>
        <v/>
      </c>
      <c r="H36" s="461">
        <v>455</v>
      </c>
      <c r="I36" s="455">
        <v>255</v>
      </c>
      <c r="J36" s="455">
        <v>200</v>
      </c>
      <c r="K36" s="456">
        <v>0</v>
      </c>
    </row>
    <row r="37" spans="1:11" ht="18" customHeight="1">
      <c r="A37" s="320" t="s">
        <v>611</v>
      </c>
      <c r="B37" s="829"/>
      <c r="C37" s="453" t="s">
        <v>323</v>
      </c>
      <c r="D37" s="450">
        <v>1</v>
      </c>
      <c r="E37" s="450" t="s">
        <v>731</v>
      </c>
      <c r="F37" s="138"/>
      <c r="G37" s="834" t="str">
        <f t="shared" si="0"/>
        <v/>
      </c>
      <c r="H37" s="148">
        <v>1165</v>
      </c>
      <c r="I37" s="326">
        <v>335</v>
      </c>
      <c r="J37" s="326">
        <v>800</v>
      </c>
      <c r="K37" s="327">
        <v>30</v>
      </c>
    </row>
    <row r="38" spans="1:11" ht="18" customHeight="1">
      <c r="A38" s="162" t="s">
        <v>611</v>
      </c>
      <c r="B38" s="830"/>
      <c r="C38" s="560" t="s">
        <v>323</v>
      </c>
      <c r="D38" s="451">
        <v>2</v>
      </c>
      <c r="E38" s="451" t="s">
        <v>731</v>
      </c>
      <c r="F38" s="141"/>
      <c r="G38" s="835" t="str">
        <f t="shared" si="0"/>
        <v/>
      </c>
      <c r="H38" s="461">
        <v>1015</v>
      </c>
      <c r="I38" s="455">
        <v>175</v>
      </c>
      <c r="J38" s="455">
        <v>800</v>
      </c>
      <c r="K38" s="456">
        <v>40</v>
      </c>
    </row>
    <row r="39" spans="1:11" ht="18" customHeight="1">
      <c r="A39" s="162" t="s">
        <v>611</v>
      </c>
      <c r="B39" s="830"/>
      <c r="C39" s="560" t="s">
        <v>323</v>
      </c>
      <c r="D39" s="451">
        <v>3</v>
      </c>
      <c r="E39" s="451" t="s">
        <v>731</v>
      </c>
      <c r="F39" s="141"/>
      <c r="G39" s="835" t="str">
        <f t="shared" si="0"/>
        <v/>
      </c>
      <c r="H39" s="461">
        <v>715</v>
      </c>
      <c r="I39" s="455">
        <v>240</v>
      </c>
      <c r="J39" s="455">
        <v>460</v>
      </c>
      <c r="K39" s="456">
        <v>15</v>
      </c>
    </row>
    <row r="40" spans="1:11" ht="18" customHeight="1">
      <c r="A40" s="162" t="s">
        <v>611</v>
      </c>
      <c r="B40" s="830"/>
      <c r="C40" s="560" t="s">
        <v>323</v>
      </c>
      <c r="D40" s="451">
        <v>4</v>
      </c>
      <c r="E40" s="451" t="s">
        <v>731</v>
      </c>
      <c r="F40" s="141"/>
      <c r="G40" s="835" t="str">
        <f t="shared" si="0"/>
        <v/>
      </c>
      <c r="H40" s="461">
        <v>1205</v>
      </c>
      <c r="I40" s="455">
        <v>250</v>
      </c>
      <c r="J40" s="455">
        <v>930</v>
      </c>
      <c r="K40" s="456">
        <v>25</v>
      </c>
    </row>
    <row r="41" spans="1:11" ht="18" customHeight="1">
      <c r="A41" s="162" t="s">
        <v>611</v>
      </c>
      <c r="B41" s="830"/>
      <c r="C41" s="560" t="s">
        <v>323</v>
      </c>
      <c r="D41" s="451">
        <v>5</v>
      </c>
      <c r="E41" s="451" t="s">
        <v>731</v>
      </c>
      <c r="F41" s="141"/>
      <c r="G41" s="835" t="str">
        <f t="shared" si="0"/>
        <v/>
      </c>
      <c r="H41" s="461">
        <v>385</v>
      </c>
      <c r="I41" s="455">
        <v>70</v>
      </c>
      <c r="J41" s="455">
        <v>310</v>
      </c>
      <c r="K41" s="456">
        <v>5</v>
      </c>
    </row>
    <row r="42" spans="1:11" ht="18" customHeight="1">
      <c r="A42" s="162" t="s">
        <v>611</v>
      </c>
      <c r="B42" s="830"/>
      <c r="C42" s="560" t="s">
        <v>325</v>
      </c>
      <c r="D42" s="451">
        <v>1</v>
      </c>
      <c r="E42" s="451" t="s">
        <v>731</v>
      </c>
      <c r="F42" s="141"/>
      <c r="G42" s="835" t="str">
        <f t="shared" si="0"/>
        <v/>
      </c>
      <c r="H42" s="461">
        <v>665</v>
      </c>
      <c r="I42" s="455">
        <v>180</v>
      </c>
      <c r="J42" s="455">
        <v>470</v>
      </c>
      <c r="K42" s="456">
        <v>15</v>
      </c>
    </row>
    <row r="43" spans="1:11" ht="18" customHeight="1">
      <c r="A43" s="162" t="s">
        <v>611</v>
      </c>
      <c r="B43" s="830"/>
      <c r="C43" s="560" t="s">
        <v>325</v>
      </c>
      <c r="D43" s="451">
        <v>2</v>
      </c>
      <c r="E43" s="451" t="s">
        <v>731</v>
      </c>
      <c r="F43" s="141"/>
      <c r="G43" s="835" t="str">
        <f t="shared" si="0"/>
        <v/>
      </c>
      <c r="H43" s="461">
        <v>760</v>
      </c>
      <c r="I43" s="455">
        <v>300</v>
      </c>
      <c r="J43" s="455">
        <v>440</v>
      </c>
      <c r="K43" s="456">
        <v>20</v>
      </c>
    </row>
    <row r="44" spans="1:11" ht="18" customHeight="1">
      <c r="A44" s="162" t="s">
        <v>611</v>
      </c>
      <c r="B44" s="830"/>
      <c r="C44" s="560" t="s">
        <v>321</v>
      </c>
      <c r="D44" s="451">
        <v>1</v>
      </c>
      <c r="E44" s="451" t="s">
        <v>731</v>
      </c>
      <c r="F44" s="141"/>
      <c r="G44" s="835" t="str">
        <f t="shared" si="0"/>
        <v/>
      </c>
      <c r="H44" s="461">
        <v>440</v>
      </c>
      <c r="I44" s="455">
        <v>40</v>
      </c>
      <c r="J44" s="455">
        <v>380</v>
      </c>
      <c r="K44" s="456">
        <v>20</v>
      </c>
    </row>
    <row r="45" spans="1:11" ht="18" customHeight="1">
      <c r="A45" s="162" t="s">
        <v>611</v>
      </c>
      <c r="B45" s="830"/>
      <c r="C45" s="560" t="s">
        <v>321</v>
      </c>
      <c r="D45" s="451">
        <v>2</v>
      </c>
      <c r="E45" s="451" t="s">
        <v>731</v>
      </c>
      <c r="F45" s="141"/>
      <c r="G45" s="835" t="str">
        <f t="shared" si="0"/>
        <v/>
      </c>
      <c r="H45" s="461">
        <v>195</v>
      </c>
      <c r="I45" s="455">
        <v>25</v>
      </c>
      <c r="J45" s="455">
        <v>160</v>
      </c>
      <c r="K45" s="456">
        <v>10</v>
      </c>
    </row>
    <row r="46" spans="1:11" ht="18" customHeight="1">
      <c r="A46" s="162" t="s">
        <v>611</v>
      </c>
      <c r="B46" s="830"/>
      <c r="C46" s="560" t="s">
        <v>274</v>
      </c>
      <c r="D46" s="451">
        <v>1</v>
      </c>
      <c r="E46" s="451" t="s">
        <v>731</v>
      </c>
      <c r="F46" s="141"/>
      <c r="G46" s="835" t="str">
        <f t="shared" si="0"/>
        <v/>
      </c>
      <c r="H46" s="461">
        <v>220</v>
      </c>
      <c r="I46" s="455">
        <v>40</v>
      </c>
      <c r="J46" s="455">
        <v>160</v>
      </c>
      <c r="K46" s="456">
        <v>20</v>
      </c>
    </row>
    <row r="47" spans="1:11" ht="18" customHeight="1">
      <c r="A47" s="162" t="s">
        <v>611</v>
      </c>
      <c r="B47" s="830"/>
      <c r="C47" s="560" t="s">
        <v>274</v>
      </c>
      <c r="D47" s="451">
        <v>2</v>
      </c>
      <c r="E47" s="451" t="s">
        <v>731</v>
      </c>
      <c r="F47" s="141"/>
      <c r="G47" s="835" t="str">
        <f t="shared" si="0"/>
        <v/>
      </c>
      <c r="H47" s="461">
        <v>760</v>
      </c>
      <c r="I47" s="455">
        <v>35</v>
      </c>
      <c r="J47" s="455">
        <v>710</v>
      </c>
      <c r="K47" s="456">
        <v>15</v>
      </c>
    </row>
    <row r="48" spans="1:11" ht="18" customHeight="1">
      <c r="A48" s="162" t="s">
        <v>611</v>
      </c>
      <c r="B48" s="830"/>
      <c r="C48" s="560" t="s">
        <v>274</v>
      </c>
      <c r="D48" s="451">
        <v>3</v>
      </c>
      <c r="E48" s="451" t="s">
        <v>731</v>
      </c>
      <c r="F48" s="141"/>
      <c r="G48" s="835" t="str">
        <f t="shared" si="0"/>
        <v/>
      </c>
      <c r="H48" s="461">
        <v>325</v>
      </c>
      <c r="I48" s="455">
        <v>5</v>
      </c>
      <c r="J48" s="455">
        <v>310</v>
      </c>
      <c r="K48" s="456">
        <v>10</v>
      </c>
    </row>
    <row r="49" spans="1:11" ht="18" customHeight="1">
      <c r="A49" s="165" t="s">
        <v>611</v>
      </c>
      <c r="B49" s="831"/>
      <c r="C49" s="454" t="s">
        <v>274</v>
      </c>
      <c r="D49" s="452" t="s">
        <v>690</v>
      </c>
      <c r="E49" s="452" t="s">
        <v>731</v>
      </c>
      <c r="F49" s="142"/>
      <c r="G49" s="837" t="str">
        <f t="shared" si="0"/>
        <v/>
      </c>
      <c r="H49" s="150">
        <v>220</v>
      </c>
      <c r="I49" s="457">
        <v>75</v>
      </c>
      <c r="J49" s="457">
        <v>140</v>
      </c>
      <c r="K49" s="458">
        <v>5</v>
      </c>
    </row>
    <row r="50" spans="1:11" ht="18" customHeight="1">
      <c r="A50" s="320" t="s">
        <v>617</v>
      </c>
      <c r="B50" s="829"/>
      <c r="C50" s="453" t="s">
        <v>326</v>
      </c>
      <c r="D50" s="450">
        <v>1</v>
      </c>
      <c r="E50" s="450" t="s">
        <v>731</v>
      </c>
      <c r="F50" s="138"/>
      <c r="G50" s="834" t="str">
        <f t="shared" si="0"/>
        <v/>
      </c>
      <c r="H50" s="148">
        <v>795</v>
      </c>
      <c r="I50" s="326">
        <v>190</v>
      </c>
      <c r="J50" s="326">
        <v>540</v>
      </c>
      <c r="K50" s="327">
        <v>65</v>
      </c>
    </row>
    <row r="51" spans="1:11" ht="18" customHeight="1">
      <c r="A51" s="162" t="s">
        <v>617</v>
      </c>
      <c r="B51" s="830"/>
      <c r="C51" s="560" t="s">
        <v>326</v>
      </c>
      <c r="D51" s="451">
        <v>2</v>
      </c>
      <c r="E51" s="451" t="s">
        <v>731</v>
      </c>
      <c r="F51" s="141"/>
      <c r="G51" s="835" t="str">
        <f t="shared" si="0"/>
        <v/>
      </c>
      <c r="H51" s="461">
        <v>510</v>
      </c>
      <c r="I51" s="455">
        <v>55</v>
      </c>
      <c r="J51" s="455">
        <v>440</v>
      </c>
      <c r="K51" s="456">
        <v>15</v>
      </c>
    </row>
    <row r="52" spans="1:11" ht="18" customHeight="1">
      <c r="A52" s="162" t="s">
        <v>617</v>
      </c>
      <c r="B52" s="830"/>
      <c r="C52" s="560" t="s">
        <v>326</v>
      </c>
      <c r="D52" s="451">
        <v>3</v>
      </c>
      <c r="E52" s="451" t="s">
        <v>731</v>
      </c>
      <c r="F52" s="141"/>
      <c r="G52" s="835" t="str">
        <f t="shared" si="0"/>
        <v/>
      </c>
      <c r="H52" s="461">
        <v>150</v>
      </c>
      <c r="I52" s="455">
        <v>25</v>
      </c>
      <c r="J52" s="455">
        <v>120</v>
      </c>
      <c r="K52" s="456">
        <v>5</v>
      </c>
    </row>
    <row r="53" spans="1:11" ht="18" customHeight="1">
      <c r="A53" s="162" t="s">
        <v>617</v>
      </c>
      <c r="B53" s="830"/>
      <c r="C53" s="560" t="s">
        <v>621</v>
      </c>
      <c r="D53" s="451"/>
      <c r="E53" s="451"/>
      <c r="F53" s="141"/>
      <c r="G53" s="835" t="str">
        <f t="shared" si="0"/>
        <v/>
      </c>
      <c r="H53" s="461">
        <v>555</v>
      </c>
      <c r="I53" s="455">
        <v>35</v>
      </c>
      <c r="J53" s="455">
        <v>500</v>
      </c>
      <c r="K53" s="456">
        <v>20</v>
      </c>
    </row>
    <row r="54" spans="1:11" ht="18" customHeight="1">
      <c r="A54" s="162" t="s">
        <v>617</v>
      </c>
      <c r="B54" s="830"/>
      <c r="C54" s="560" t="s">
        <v>23</v>
      </c>
      <c r="D54" s="451"/>
      <c r="E54" s="451"/>
      <c r="F54" s="141"/>
      <c r="G54" s="835" t="str">
        <f t="shared" si="0"/>
        <v/>
      </c>
      <c r="H54" s="461">
        <v>380</v>
      </c>
      <c r="I54" s="455">
        <v>0</v>
      </c>
      <c r="J54" s="455">
        <v>380</v>
      </c>
      <c r="K54" s="456">
        <v>0</v>
      </c>
    </row>
    <row r="55" spans="1:11" ht="18" customHeight="1">
      <c r="A55" s="162" t="s">
        <v>617</v>
      </c>
      <c r="B55" s="830"/>
      <c r="C55" s="560" t="s">
        <v>327</v>
      </c>
      <c r="D55" s="451">
        <v>1</v>
      </c>
      <c r="E55" s="451" t="s">
        <v>731</v>
      </c>
      <c r="F55" s="141"/>
      <c r="G55" s="835" t="str">
        <f t="shared" si="0"/>
        <v/>
      </c>
      <c r="H55" s="461">
        <v>665</v>
      </c>
      <c r="I55" s="455">
        <v>235</v>
      </c>
      <c r="J55" s="455">
        <v>400</v>
      </c>
      <c r="K55" s="456">
        <v>30</v>
      </c>
    </row>
    <row r="56" spans="1:11" ht="18" customHeight="1">
      <c r="A56" s="162" t="s">
        <v>617</v>
      </c>
      <c r="B56" s="830"/>
      <c r="C56" s="560" t="s">
        <v>327</v>
      </c>
      <c r="D56" s="451">
        <v>2</v>
      </c>
      <c r="E56" s="451" t="s">
        <v>731</v>
      </c>
      <c r="F56" s="141"/>
      <c r="G56" s="835" t="str">
        <f t="shared" si="0"/>
        <v/>
      </c>
      <c r="H56" s="461">
        <v>475</v>
      </c>
      <c r="I56" s="455">
        <v>155</v>
      </c>
      <c r="J56" s="455">
        <v>280</v>
      </c>
      <c r="K56" s="456">
        <v>40</v>
      </c>
    </row>
    <row r="57" spans="1:11" ht="18" customHeight="1">
      <c r="A57" s="162" t="s">
        <v>617</v>
      </c>
      <c r="B57" s="830"/>
      <c r="C57" s="560" t="s">
        <v>327</v>
      </c>
      <c r="D57" s="451">
        <v>3</v>
      </c>
      <c r="E57" s="451" t="s">
        <v>731</v>
      </c>
      <c r="F57" s="141"/>
      <c r="G57" s="835" t="str">
        <f t="shared" si="0"/>
        <v/>
      </c>
      <c r="H57" s="461">
        <v>425</v>
      </c>
      <c r="I57" s="455">
        <v>65</v>
      </c>
      <c r="J57" s="455">
        <v>300</v>
      </c>
      <c r="K57" s="456">
        <v>60</v>
      </c>
    </row>
    <row r="58" spans="1:11" ht="18" customHeight="1">
      <c r="A58" s="162" t="s">
        <v>617</v>
      </c>
      <c r="B58" s="830"/>
      <c r="C58" s="560" t="s">
        <v>329</v>
      </c>
      <c r="D58" s="451">
        <v>1</v>
      </c>
      <c r="E58" s="451" t="s">
        <v>731</v>
      </c>
      <c r="F58" s="141"/>
      <c r="G58" s="835" t="str">
        <f t="shared" si="0"/>
        <v/>
      </c>
      <c r="H58" s="461">
        <v>640</v>
      </c>
      <c r="I58" s="455">
        <v>160</v>
      </c>
      <c r="J58" s="455">
        <v>460</v>
      </c>
      <c r="K58" s="456">
        <v>20</v>
      </c>
    </row>
    <row r="59" spans="1:11" ht="18" customHeight="1">
      <c r="A59" s="162" t="s">
        <v>617</v>
      </c>
      <c r="B59" s="830"/>
      <c r="C59" s="560" t="s">
        <v>329</v>
      </c>
      <c r="D59" s="451">
        <v>2</v>
      </c>
      <c r="E59" s="451" t="s">
        <v>731</v>
      </c>
      <c r="F59" s="141"/>
      <c r="G59" s="835" t="str">
        <f t="shared" si="0"/>
        <v/>
      </c>
      <c r="H59" s="461">
        <v>520</v>
      </c>
      <c r="I59" s="455">
        <v>120</v>
      </c>
      <c r="J59" s="455">
        <v>330</v>
      </c>
      <c r="K59" s="456">
        <v>70</v>
      </c>
    </row>
    <row r="60" spans="1:11" ht="18" customHeight="1">
      <c r="A60" s="162" t="s">
        <v>617</v>
      </c>
      <c r="B60" s="830"/>
      <c r="C60" s="560" t="s">
        <v>329</v>
      </c>
      <c r="D60" s="451">
        <v>3</v>
      </c>
      <c r="E60" s="451" t="s">
        <v>731</v>
      </c>
      <c r="F60" s="141"/>
      <c r="G60" s="835" t="str">
        <f t="shared" si="0"/>
        <v/>
      </c>
      <c r="H60" s="461">
        <v>555</v>
      </c>
      <c r="I60" s="455">
        <v>85</v>
      </c>
      <c r="J60" s="455">
        <v>440</v>
      </c>
      <c r="K60" s="456">
        <v>30</v>
      </c>
    </row>
    <row r="61" spans="1:11" ht="18" customHeight="1">
      <c r="A61" s="162" t="s">
        <v>617</v>
      </c>
      <c r="B61" s="830"/>
      <c r="C61" s="560" t="s">
        <v>329</v>
      </c>
      <c r="D61" s="451">
        <v>4</v>
      </c>
      <c r="E61" s="451" t="s">
        <v>731</v>
      </c>
      <c r="F61" s="141"/>
      <c r="G61" s="835" t="str">
        <f t="shared" si="0"/>
        <v/>
      </c>
      <c r="H61" s="461">
        <v>415</v>
      </c>
      <c r="I61" s="455">
        <v>150</v>
      </c>
      <c r="J61" s="455">
        <v>260</v>
      </c>
      <c r="K61" s="456">
        <v>5</v>
      </c>
    </row>
    <row r="62" spans="1:11" ht="18" customHeight="1">
      <c r="A62" s="162" t="s">
        <v>617</v>
      </c>
      <c r="B62" s="830"/>
      <c r="C62" s="560" t="s">
        <v>24</v>
      </c>
      <c r="D62" s="451"/>
      <c r="E62" s="451"/>
      <c r="F62" s="141"/>
      <c r="G62" s="835" t="str">
        <f t="shared" si="0"/>
        <v/>
      </c>
      <c r="H62" s="461">
        <v>415</v>
      </c>
      <c r="I62" s="455">
        <v>0</v>
      </c>
      <c r="J62" s="455">
        <v>410</v>
      </c>
      <c r="K62" s="456">
        <v>5</v>
      </c>
    </row>
    <row r="63" spans="1:11" ht="18" customHeight="1">
      <c r="A63" s="162" t="s">
        <v>617</v>
      </c>
      <c r="B63" s="830"/>
      <c r="C63" s="560" t="s">
        <v>312</v>
      </c>
      <c r="D63" s="451">
        <v>3</v>
      </c>
      <c r="E63" s="451" t="s">
        <v>731</v>
      </c>
      <c r="F63" s="141"/>
      <c r="G63" s="835" t="str">
        <f t="shared" si="0"/>
        <v/>
      </c>
      <c r="H63" s="461">
        <v>510</v>
      </c>
      <c r="I63" s="455">
        <v>10</v>
      </c>
      <c r="J63" s="455">
        <v>380</v>
      </c>
      <c r="K63" s="456">
        <v>120</v>
      </c>
    </row>
    <row r="64" spans="1:11" ht="18" customHeight="1">
      <c r="A64" s="162" t="s">
        <v>617</v>
      </c>
      <c r="B64" s="830"/>
      <c r="C64" s="560" t="s">
        <v>312</v>
      </c>
      <c r="D64" s="451">
        <v>4</v>
      </c>
      <c r="E64" s="451" t="s">
        <v>731</v>
      </c>
      <c r="F64" s="141"/>
      <c r="G64" s="835" t="str">
        <f t="shared" si="0"/>
        <v/>
      </c>
      <c r="H64" s="461">
        <v>380</v>
      </c>
      <c r="I64" s="455">
        <v>40</v>
      </c>
      <c r="J64" s="455">
        <v>180</v>
      </c>
      <c r="K64" s="456">
        <v>160</v>
      </c>
    </row>
    <row r="65" spans="1:11" ht="18" customHeight="1">
      <c r="A65" s="165" t="s">
        <v>617</v>
      </c>
      <c r="B65" s="831"/>
      <c r="C65" s="454" t="s">
        <v>312</v>
      </c>
      <c r="D65" s="452">
        <v>5</v>
      </c>
      <c r="E65" s="452" t="s">
        <v>731</v>
      </c>
      <c r="F65" s="142"/>
      <c r="G65" s="837" t="str">
        <f t="shared" si="0"/>
        <v/>
      </c>
      <c r="H65" s="150">
        <v>475</v>
      </c>
      <c r="I65" s="457">
        <v>25</v>
      </c>
      <c r="J65" s="457">
        <v>420</v>
      </c>
      <c r="K65" s="458">
        <v>30</v>
      </c>
    </row>
    <row r="66" spans="1:11" ht="18" customHeight="1">
      <c r="A66" s="320" t="s">
        <v>628</v>
      </c>
      <c r="B66" s="829"/>
      <c r="C66" s="453" t="s">
        <v>332</v>
      </c>
      <c r="D66" s="450">
        <v>1</v>
      </c>
      <c r="E66" s="450" t="s">
        <v>731</v>
      </c>
      <c r="F66" s="138"/>
      <c r="G66" s="834" t="str">
        <f t="shared" si="0"/>
        <v/>
      </c>
      <c r="H66" s="148">
        <v>530</v>
      </c>
      <c r="I66" s="326">
        <v>300</v>
      </c>
      <c r="J66" s="326">
        <v>220</v>
      </c>
      <c r="K66" s="327">
        <v>10</v>
      </c>
    </row>
    <row r="67" spans="1:11" ht="18" customHeight="1">
      <c r="A67" s="162" t="s">
        <v>628</v>
      </c>
      <c r="B67" s="830"/>
      <c r="C67" s="560" t="s">
        <v>332</v>
      </c>
      <c r="D67" s="451">
        <v>2</v>
      </c>
      <c r="E67" s="451" t="s">
        <v>731</v>
      </c>
      <c r="F67" s="141"/>
      <c r="G67" s="835" t="str">
        <f t="shared" ref="G67:G130" si="1">IF(B67=1,H67,IF(B67=2,I67,IF(B67=3,J67,IF(B67=4,K67,IF(B67=5,I67+J67,+"")))))</f>
        <v/>
      </c>
      <c r="H67" s="461">
        <v>375</v>
      </c>
      <c r="I67" s="455">
        <v>295</v>
      </c>
      <c r="J67" s="455">
        <v>70</v>
      </c>
      <c r="K67" s="456">
        <v>10</v>
      </c>
    </row>
    <row r="68" spans="1:11" ht="18" customHeight="1">
      <c r="A68" s="162" t="s">
        <v>628</v>
      </c>
      <c r="B68" s="830"/>
      <c r="C68" s="560" t="s">
        <v>330</v>
      </c>
      <c r="D68" s="451">
        <v>1</v>
      </c>
      <c r="E68" s="451" t="s">
        <v>731</v>
      </c>
      <c r="F68" s="141"/>
      <c r="G68" s="835" t="str">
        <f t="shared" si="1"/>
        <v/>
      </c>
      <c r="H68" s="461">
        <v>875</v>
      </c>
      <c r="I68" s="455">
        <v>145</v>
      </c>
      <c r="J68" s="455">
        <v>700</v>
      </c>
      <c r="K68" s="456">
        <v>30</v>
      </c>
    </row>
    <row r="69" spans="1:11" ht="18" customHeight="1">
      <c r="A69" s="162" t="s">
        <v>628</v>
      </c>
      <c r="B69" s="830"/>
      <c r="C69" s="560" t="s">
        <v>330</v>
      </c>
      <c r="D69" s="451">
        <v>2</v>
      </c>
      <c r="E69" s="451" t="s">
        <v>731</v>
      </c>
      <c r="F69" s="141"/>
      <c r="G69" s="835" t="str">
        <f t="shared" si="1"/>
        <v/>
      </c>
      <c r="H69" s="461">
        <v>385</v>
      </c>
      <c r="I69" s="455">
        <v>75</v>
      </c>
      <c r="J69" s="455">
        <v>290</v>
      </c>
      <c r="K69" s="456">
        <v>20</v>
      </c>
    </row>
    <row r="70" spans="1:11" ht="18" customHeight="1">
      <c r="A70" s="162" t="s">
        <v>628</v>
      </c>
      <c r="B70" s="830"/>
      <c r="C70" s="560" t="s">
        <v>333</v>
      </c>
      <c r="D70" s="451">
        <v>1</v>
      </c>
      <c r="E70" s="451" t="s">
        <v>731</v>
      </c>
      <c r="F70" s="141"/>
      <c r="G70" s="835" t="str">
        <f t="shared" si="1"/>
        <v/>
      </c>
      <c r="H70" s="461">
        <v>520</v>
      </c>
      <c r="I70" s="455">
        <v>70</v>
      </c>
      <c r="J70" s="455">
        <v>440</v>
      </c>
      <c r="K70" s="456">
        <v>10</v>
      </c>
    </row>
    <row r="71" spans="1:11" ht="18" customHeight="1">
      <c r="A71" s="162" t="s">
        <v>628</v>
      </c>
      <c r="B71" s="830"/>
      <c r="C71" s="560" t="s">
        <v>333</v>
      </c>
      <c r="D71" s="451">
        <v>2</v>
      </c>
      <c r="E71" s="451" t="s">
        <v>731</v>
      </c>
      <c r="F71" s="141"/>
      <c r="G71" s="835" t="str">
        <f t="shared" si="1"/>
        <v/>
      </c>
      <c r="H71" s="461">
        <v>175</v>
      </c>
      <c r="I71" s="455">
        <v>75</v>
      </c>
      <c r="J71" s="455">
        <v>90</v>
      </c>
      <c r="K71" s="456">
        <v>10</v>
      </c>
    </row>
    <row r="72" spans="1:11" ht="18" customHeight="1">
      <c r="A72" s="162" t="s">
        <v>628</v>
      </c>
      <c r="B72" s="830"/>
      <c r="C72" s="560" t="s">
        <v>333</v>
      </c>
      <c r="D72" s="451">
        <v>3</v>
      </c>
      <c r="E72" s="451" t="s">
        <v>731</v>
      </c>
      <c r="F72" s="141"/>
      <c r="G72" s="835" t="str">
        <f t="shared" si="1"/>
        <v/>
      </c>
      <c r="H72" s="461">
        <v>1325</v>
      </c>
      <c r="I72" s="455">
        <v>320</v>
      </c>
      <c r="J72" s="455">
        <v>980</v>
      </c>
      <c r="K72" s="456">
        <v>25</v>
      </c>
    </row>
    <row r="73" spans="1:11" ht="18" customHeight="1">
      <c r="A73" s="162" t="s">
        <v>628</v>
      </c>
      <c r="B73" s="830"/>
      <c r="C73" s="560" t="s">
        <v>333</v>
      </c>
      <c r="D73" s="451">
        <v>4</v>
      </c>
      <c r="E73" s="451" t="s">
        <v>731</v>
      </c>
      <c r="F73" s="141"/>
      <c r="G73" s="835" t="str">
        <f t="shared" si="1"/>
        <v/>
      </c>
      <c r="H73" s="461">
        <v>360</v>
      </c>
      <c r="I73" s="455">
        <v>245</v>
      </c>
      <c r="J73" s="455">
        <v>110</v>
      </c>
      <c r="K73" s="456">
        <v>5</v>
      </c>
    </row>
    <row r="74" spans="1:11" ht="18" customHeight="1">
      <c r="A74" s="162" t="s">
        <v>628</v>
      </c>
      <c r="B74" s="830"/>
      <c r="C74" s="560" t="s">
        <v>333</v>
      </c>
      <c r="D74" s="451">
        <v>5</v>
      </c>
      <c r="E74" s="451" t="s">
        <v>731</v>
      </c>
      <c r="F74" s="141"/>
      <c r="G74" s="835" t="str">
        <f t="shared" si="1"/>
        <v/>
      </c>
      <c r="H74" s="461">
        <v>1060</v>
      </c>
      <c r="I74" s="455">
        <v>225</v>
      </c>
      <c r="J74" s="455">
        <v>820</v>
      </c>
      <c r="K74" s="456">
        <v>15</v>
      </c>
    </row>
    <row r="75" spans="1:11" ht="18" customHeight="1">
      <c r="A75" s="162" t="s">
        <v>628</v>
      </c>
      <c r="B75" s="830"/>
      <c r="C75" s="560" t="s">
        <v>333</v>
      </c>
      <c r="D75" s="451">
        <v>6</v>
      </c>
      <c r="E75" s="451" t="s">
        <v>731</v>
      </c>
      <c r="F75" s="141"/>
      <c r="G75" s="835" t="str">
        <f t="shared" si="1"/>
        <v/>
      </c>
      <c r="H75" s="461">
        <v>995</v>
      </c>
      <c r="I75" s="455">
        <v>165</v>
      </c>
      <c r="J75" s="455">
        <v>820</v>
      </c>
      <c r="K75" s="456">
        <v>10</v>
      </c>
    </row>
    <row r="76" spans="1:11" ht="18" customHeight="1">
      <c r="A76" s="162" t="s">
        <v>628</v>
      </c>
      <c r="B76" s="830"/>
      <c r="C76" s="560" t="s">
        <v>333</v>
      </c>
      <c r="D76" s="451">
        <v>7</v>
      </c>
      <c r="E76" s="451" t="s">
        <v>731</v>
      </c>
      <c r="F76" s="141"/>
      <c r="G76" s="835" t="str">
        <f t="shared" si="1"/>
        <v/>
      </c>
      <c r="H76" s="461">
        <v>445</v>
      </c>
      <c r="I76" s="455">
        <v>190</v>
      </c>
      <c r="J76" s="455">
        <v>250</v>
      </c>
      <c r="K76" s="456">
        <v>5</v>
      </c>
    </row>
    <row r="77" spans="1:11" ht="18" customHeight="1">
      <c r="A77" s="162" t="s">
        <v>628</v>
      </c>
      <c r="B77" s="830"/>
      <c r="C77" s="560" t="s">
        <v>331</v>
      </c>
      <c r="D77" s="451">
        <v>1</v>
      </c>
      <c r="E77" s="451" t="s">
        <v>731</v>
      </c>
      <c r="F77" s="141"/>
      <c r="G77" s="835" t="str">
        <f t="shared" si="1"/>
        <v/>
      </c>
      <c r="H77" s="461">
        <v>575</v>
      </c>
      <c r="I77" s="455">
        <v>125</v>
      </c>
      <c r="J77" s="455">
        <v>430</v>
      </c>
      <c r="K77" s="456">
        <v>20</v>
      </c>
    </row>
    <row r="78" spans="1:11" ht="18" customHeight="1">
      <c r="A78" s="162" t="s">
        <v>628</v>
      </c>
      <c r="B78" s="830"/>
      <c r="C78" s="560" t="s">
        <v>331</v>
      </c>
      <c r="D78" s="451">
        <v>2</v>
      </c>
      <c r="E78" s="451" t="s">
        <v>731</v>
      </c>
      <c r="F78" s="141"/>
      <c r="G78" s="835" t="str">
        <f t="shared" si="1"/>
        <v/>
      </c>
      <c r="H78" s="461">
        <v>370</v>
      </c>
      <c r="I78" s="455">
        <v>80</v>
      </c>
      <c r="J78" s="455">
        <v>280</v>
      </c>
      <c r="K78" s="456">
        <v>10</v>
      </c>
    </row>
    <row r="79" spans="1:11" ht="18" customHeight="1">
      <c r="A79" s="165" t="s">
        <v>628</v>
      </c>
      <c r="B79" s="831"/>
      <c r="C79" s="454" t="s">
        <v>331</v>
      </c>
      <c r="D79" s="452">
        <v>3</v>
      </c>
      <c r="E79" s="452" t="s">
        <v>731</v>
      </c>
      <c r="F79" s="142"/>
      <c r="G79" s="837" t="str">
        <f t="shared" si="1"/>
        <v/>
      </c>
      <c r="H79" s="150">
        <v>170</v>
      </c>
      <c r="I79" s="457">
        <v>80</v>
      </c>
      <c r="J79" s="457">
        <v>80</v>
      </c>
      <c r="K79" s="458">
        <v>10</v>
      </c>
    </row>
    <row r="80" spans="1:11" ht="18" customHeight="1">
      <c r="A80" s="320" t="s">
        <v>283</v>
      </c>
      <c r="B80" s="829"/>
      <c r="C80" s="453" t="s">
        <v>334</v>
      </c>
      <c r="D80" s="450">
        <v>1</v>
      </c>
      <c r="E80" s="450" t="s">
        <v>731</v>
      </c>
      <c r="F80" s="138"/>
      <c r="G80" s="834" t="str">
        <f t="shared" si="1"/>
        <v/>
      </c>
      <c r="H80" s="148">
        <v>300</v>
      </c>
      <c r="I80" s="326">
        <v>145</v>
      </c>
      <c r="J80" s="326">
        <v>150</v>
      </c>
      <c r="K80" s="327">
        <v>5</v>
      </c>
    </row>
    <row r="81" spans="1:11" ht="18" customHeight="1">
      <c r="A81" s="162" t="s">
        <v>283</v>
      </c>
      <c r="B81" s="830"/>
      <c r="C81" s="560" t="s">
        <v>334</v>
      </c>
      <c r="D81" s="451">
        <v>2</v>
      </c>
      <c r="E81" s="451" t="s">
        <v>731</v>
      </c>
      <c r="F81" s="141"/>
      <c r="G81" s="835" t="str">
        <f t="shared" si="1"/>
        <v/>
      </c>
      <c r="H81" s="461">
        <v>770</v>
      </c>
      <c r="I81" s="455">
        <v>250</v>
      </c>
      <c r="J81" s="455">
        <v>510</v>
      </c>
      <c r="K81" s="456">
        <v>10</v>
      </c>
    </row>
    <row r="82" spans="1:11" ht="18" customHeight="1">
      <c r="A82" s="162" t="s">
        <v>283</v>
      </c>
      <c r="B82" s="830"/>
      <c r="C82" s="560" t="s">
        <v>334</v>
      </c>
      <c r="D82" s="451">
        <v>3</v>
      </c>
      <c r="E82" s="451" t="s">
        <v>731</v>
      </c>
      <c r="F82" s="141"/>
      <c r="G82" s="835" t="str">
        <f t="shared" si="1"/>
        <v/>
      </c>
      <c r="H82" s="461">
        <v>300</v>
      </c>
      <c r="I82" s="455">
        <v>160</v>
      </c>
      <c r="J82" s="455">
        <v>140</v>
      </c>
      <c r="K82" s="456">
        <v>0</v>
      </c>
    </row>
    <row r="83" spans="1:11" ht="18" customHeight="1">
      <c r="A83" s="162" t="s">
        <v>283</v>
      </c>
      <c r="B83" s="830"/>
      <c r="C83" s="560" t="s">
        <v>334</v>
      </c>
      <c r="D83" s="451">
        <v>4</v>
      </c>
      <c r="E83" s="451" t="s">
        <v>731</v>
      </c>
      <c r="F83" s="141"/>
      <c r="G83" s="835" t="str">
        <f t="shared" si="1"/>
        <v/>
      </c>
      <c r="H83" s="461">
        <v>500</v>
      </c>
      <c r="I83" s="455">
        <v>205</v>
      </c>
      <c r="J83" s="455">
        <v>280</v>
      </c>
      <c r="K83" s="456">
        <v>15</v>
      </c>
    </row>
    <row r="84" spans="1:11" ht="18" customHeight="1">
      <c r="A84" s="165" t="s">
        <v>283</v>
      </c>
      <c r="B84" s="831"/>
      <c r="C84" s="454" t="s">
        <v>334</v>
      </c>
      <c r="D84" s="452">
        <v>5</v>
      </c>
      <c r="E84" s="452" t="s">
        <v>731</v>
      </c>
      <c r="F84" s="142"/>
      <c r="G84" s="837" t="str">
        <f t="shared" si="1"/>
        <v/>
      </c>
      <c r="H84" s="150">
        <v>455</v>
      </c>
      <c r="I84" s="457">
        <v>140</v>
      </c>
      <c r="J84" s="457">
        <v>310</v>
      </c>
      <c r="K84" s="458">
        <v>5</v>
      </c>
    </row>
    <row r="85" spans="1:11" ht="18" customHeight="1">
      <c r="A85" s="320" t="s">
        <v>53</v>
      </c>
      <c r="B85" s="829"/>
      <c r="C85" s="453" t="s">
        <v>795</v>
      </c>
      <c r="D85" s="450">
        <v>1</v>
      </c>
      <c r="E85" s="450" t="s">
        <v>731</v>
      </c>
      <c r="F85" s="138"/>
      <c r="G85" s="834" t="str">
        <f t="shared" si="1"/>
        <v/>
      </c>
      <c r="H85" s="470">
        <v>550</v>
      </c>
      <c r="I85" s="326">
        <v>130</v>
      </c>
      <c r="J85" s="326">
        <v>400</v>
      </c>
      <c r="K85" s="327">
        <v>20</v>
      </c>
    </row>
    <row r="86" spans="1:11" ht="18" customHeight="1">
      <c r="A86" s="162" t="s">
        <v>53</v>
      </c>
      <c r="B86" s="830"/>
      <c r="C86" s="560" t="s">
        <v>795</v>
      </c>
      <c r="D86" s="451">
        <v>2</v>
      </c>
      <c r="E86" s="451" t="s">
        <v>731</v>
      </c>
      <c r="F86" s="141"/>
      <c r="G86" s="835" t="str">
        <f t="shared" si="1"/>
        <v/>
      </c>
      <c r="H86" s="421">
        <v>390</v>
      </c>
      <c r="I86" s="455">
        <v>105</v>
      </c>
      <c r="J86" s="455">
        <v>280</v>
      </c>
      <c r="K86" s="456">
        <v>5</v>
      </c>
    </row>
    <row r="87" spans="1:11" ht="18" customHeight="1">
      <c r="A87" s="162" t="s">
        <v>53</v>
      </c>
      <c r="B87" s="830"/>
      <c r="C87" s="560" t="s">
        <v>795</v>
      </c>
      <c r="D87" s="451">
        <v>3</v>
      </c>
      <c r="E87" s="451" t="s">
        <v>731</v>
      </c>
      <c r="F87" s="141"/>
      <c r="G87" s="835" t="str">
        <f t="shared" si="1"/>
        <v/>
      </c>
      <c r="H87" s="421">
        <v>490</v>
      </c>
      <c r="I87" s="455">
        <v>155</v>
      </c>
      <c r="J87" s="455">
        <v>330</v>
      </c>
      <c r="K87" s="456">
        <v>5</v>
      </c>
    </row>
    <row r="88" spans="1:11" ht="18" customHeight="1">
      <c r="A88" s="162" t="s">
        <v>53</v>
      </c>
      <c r="B88" s="830"/>
      <c r="C88" s="560" t="s">
        <v>324</v>
      </c>
      <c r="D88" s="451">
        <v>1</v>
      </c>
      <c r="E88" s="451" t="s">
        <v>731</v>
      </c>
      <c r="F88" s="141"/>
      <c r="G88" s="835" t="str">
        <f t="shared" si="1"/>
        <v/>
      </c>
      <c r="H88" s="421">
        <v>335</v>
      </c>
      <c r="I88" s="455">
        <v>115</v>
      </c>
      <c r="J88" s="455">
        <v>210</v>
      </c>
      <c r="K88" s="456">
        <v>10</v>
      </c>
    </row>
    <row r="89" spans="1:11" ht="18" customHeight="1">
      <c r="A89" s="162" t="s">
        <v>53</v>
      </c>
      <c r="B89" s="830"/>
      <c r="C89" s="560" t="s">
        <v>324</v>
      </c>
      <c r="D89" s="451">
        <v>2</v>
      </c>
      <c r="E89" s="451" t="s">
        <v>731</v>
      </c>
      <c r="F89" s="141"/>
      <c r="G89" s="835" t="str">
        <f t="shared" si="1"/>
        <v/>
      </c>
      <c r="H89" s="421">
        <v>545</v>
      </c>
      <c r="I89" s="455">
        <v>220</v>
      </c>
      <c r="J89" s="455">
        <v>320</v>
      </c>
      <c r="K89" s="456">
        <v>5</v>
      </c>
    </row>
    <row r="90" spans="1:11" ht="18" customHeight="1">
      <c r="A90" s="162" t="s">
        <v>53</v>
      </c>
      <c r="B90" s="830"/>
      <c r="C90" s="560" t="s">
        <v>324</v>
      </c>
      <c r="D90" s="451">
        <v>3</v>
      </c>
      <c r="E90" s="451" t="s">
        <v>731</v>
      </c>
      <c r="F90" s="141"/>
      <c r="G90" s="835" t="str">
        <f t="shared" si="1"/>
        <v/>
      </c>
      <c r="H90" s="421">
        <v>430</v>
      </c>
      <c r="I90" s="455">
        <v>85</v>
      </c>
      <c r="J90" s="455">
        <v>340</v>
      </c>
      <c r="K90" s="456">
        <v>5</v>
      </c>
    </row>
    <row r="91" spans="1:11" ht="18" customHeight="1">
      <c r="A91" s="162" t="s">
        <v>53</v>
      </c>
      <c r="B91" s="830"/>
      <c r="C91" s="560" t="s">
        <v>322</v>
      </c>
      <c r="D91" s="451">
        <v>1</v>
      </c>
      <c r="E91" s="451" t="s">
        <v>731</v>
      </c>
      <c r="F91" s="141"/>
      <c r="G91" s="835" t="str">
        <f t="shared" si="1"/>
        <v/>
      </c>
      <c r="H91" s="421">
        <v>690</v>
      </c>
      <c r="I91" s="455">
        <v>40</v>
      </c>
      <c r="J91" s="455">
        <v>620</v>
      </c>
      <c r="K91" s="456">
        <v>30</v>
      </c>
    </row>
    <row r="92" spans="1:11" ht="18" customHeight="1">
      <c r="A92" s="162" t="s">
        <v>53</v>
      </c>
      <c r="B92" s="830"/>
      <c r="C92" s="560" t="s">
        <v>322</v>
      </c>
      <c r="D92" s="451">
        <v>2</v>
      </c>
      <c r="E92" s="451" t="s">
        <v>731</v>
      </c>
      <c r="F92" s="141"/>
      <c r="G92" s="835" t="str">
        <f t="shared" si="1"/>
        <v/>
      </c>
      <c r="H92" s="421">
        <v>530</v>
      </c>
      <c r="I92" s="455">
        <v>120</v>
      </c>
      <c r="J92" s="455">
        <v>390</v>
      </c>
      <c r="K92" s="456">
        <v>20</v>
      </c>
    </row>
    <row r="93" spans="1:11" ht="18" customHeight="1">
      <c r="A93" s="162" t="s">
        <v>53</v>
      </c>
      <c r="B93" s="830"/>
      <c r="C93" s="560" t="s">
        <v>322</v>
      </c>
      <c r="D93" s="451">
        <v>3</v>
      </c>
      <c r="E93" s="451" t="s">
        <v>731</v>
      </c>
      <c r="F93" s="141"/>
      <c r="G93" s="835" t="str">
        <f t="shared" si="1"/>
        <v/>
      </c>
      <c r="H93" s="421">
        <v>540</v>
      </c>
      <c r="I93" s="455">
        <v>80</v>
      </c>
      <c r="J93" s="455">
        <v>420</v>
      </c>
      <c r="K93" s="456">
        <v>40</v>
      </c>
    </row>
    <row r="94" spans="1:11" ht="18" customHeight="1">
      <c r="A94" s="162" t="s">
        <v>53</v>
      </c>
      <c r="B94" s="830"/>
      <c r="C94" s="560" t="s">
        <v>322</v>
      </c>
      <c r="D94" s="451">
        <v>4</v>
      </c>
      <c r="E94" s="451" t="s">
        <v>731</v>
      </c>
      <c r="F94" s="141"/>
      <c r="G94" s="835" t="str">
        <f t="shared" si="1"/>
        <v/>
      </c>
      <c r="H94" s="421">
        <v>360</v>
      </c>
      <c r="I94" s="455">
        <v>70</v>
      </c>
      <c r="J94" s="455">
        <v>280</v>
      </c>
      <c r="K94" s="456">
        <v>10</v>
      </c>
    </row>
    <row r="95" spans="1:11" ht="18" customHeight="1">
      <c r="A95" s="162" t="s">
        <v>53</v>
      </c>
      <c r="B95" s="830"/>
      <c r="C95" s="560" t="s">
        <v>322</v>
      </c>
      <c r="D95" s="451">
        <v>5</v>
      </c>
      <c r="E95" s="451" t="s">
        <v>731</v>
      </c>
      <c r="F95" s="141"/>
      <c r="G95" s="835" t="str">
        <f t="shared" si="1"/>
        <v/>
      </c>
      <c r="H95" s="421">
        <v>590</v>
      </c>
      <c r="I95" s="455">
        <v>185</v>
      </c>
      <c r="J95" s="455">
        <v>390</v>
      </c>
      <c r="K95" s="456">
        <v>15</v>
      </c>
    </row>
    <row r="96" spans="1:11" ht="18" customHeight="1">
      <c r="A96" s="162" t="s">
        <v>53</v>
      </c>
      <c r="B96" s="830"/>
      <c r="C96" s="560" t="s">
        <v>322</v>
      </c>
      <c r="D96" s="451">
        <v>6</v>
      </c>
      <c r="E96" s="451" t="s">
        <v>731</v>
      </c>
      <c r="F96" s="141"/>
      <c r="G96" s="835" t="str">
        <f t="shared" si="1"/>
        <v/>
      </c>
      <c r="H96" s="421">
        <v>165</v>
      </c>
      <c r="I96" s="455">
        <v>50</v>
      </c>
      <c r="J96" s="455">
        <v>110</v>
      </c>
      <c r="K96" s="456">
        <v>5</v>
      </c>
    </row>
    <row r="97" spans="1:11" ht="18" customHeight="1">
      <c r="A97" s="162" t="s">
        <v>53</v>
      </c>
      <c r="B97" s="830"/>
      <c r="C97" s="560" t="s">
        <v>328</v>
      </c>
      <c r="D97" s="451">
        <v>1</v>
      </c>
      <c r="E97" s="451" t="s">
        <v>731</v>
      </c>
      <c r="F97" s="141"/>
      <c r="G97" s="835" t="str">
        <f t="shared" si="1"/>
        <v/>
      </c>
      <c r="H97" s="421">
        <v>595</v>
      </c>
      <c r="I97" s="455">
        <v>180</v>
      </c>
      <c r="J97" s="455">
        <v>370</v>
      </c>
      <c r="K97" s="456">
        <v>45</v>
      </c>
    </row>
    <row r="98" spans="1:11" ht="18" customHeight="1">
      <c r="A98" s="162" t="s">
        <v>53</v>
      </c>
      <c r="B98" s="830"/>
      <c r="C98" s="560" t="s">
        <v>328</v>
      </c>
      <c r="D98" s="451">
        <v>2</v>
      </c>
      <c r="E98" s="451" t="s">
        <v>731</v>
      </c>
      <c r="F98" s="141"/>
      <c r="G98" s="835" t="str">
        <f t="shared" si="1"/>
        <v/>
      </c>
      <c r="H98" s="421">
        <v>555</v>
      </c>
      <c r="I98" s="455">
        <v>130</v>
      </c>
      <c r="J98" s="455">
        <v>400</v>
      </c>
      <c r="K98" s="456">
        <v>25</v>
      </c>
    </row>
    <row r="99" spans="1:11" ht="18" customHeight="1">
      <c r="A99" s="165" t="s">
        <v>53</v>
      </c>
      <c r="B99" s="831"/>
      <c r="C99" s="454" t="s">
        <v>623</v>
      </c>
      <c r="D99" s="452"/>
      <c r="E99" s="452"/>
      <c r="F99" s="142"/>
      <c r="G99" s="837" t="str">
        <f t="shared" si="1"/>
        <v/>
      </c>
      <c r="H99" s="420">
        <v>995</v>
      </c>
      <c r="I99" s="457">
        <v>285</v>
      </c>
      <c r="J99" s="457">
        <v>670</v>
      </c>
      <c r="K99" s="458">
        <v>40</v>
      </c>
    </row>
    <row r="100" spans="1:11" ht="18" customHeight="1">
      <c r="A100" s="320" t="s">
        <v>335</v>
      </c>
      <c r="B100" s="829"/>
      <c r="C100" s="453" t="s">
        <v>25</v>
      </c>
      <c r="D100" s="450"/>
      <c r="E100" s="450"/>
      <c r="F100" s="138"/>
      <c r="G100" s="834" t="str">
        <f t="shared" si="1"/>
        <v/>
      </c>
      <c r="H100" s="148">
        <v>335</v>
      </c>
      <c r="I100" s="326">
        <v>205</v>
      </c>
      <c r="J100" s="326">
        <v>130</v>
      </c>
      <c r="K100" s="327">
        <v>0</v>
      </c>
    </row>
    <row r="101" spans="1:11" ht="18" customHeight="1">
      <c r="A101" s="162" t="s">
        <v>335</v>
      </c>
      <c r="B101" s="830"/>
      <c r="C101" s="560" t="s">
        <v>337</v>
      </c>
      <c r="D101" s="451">
        <v>1</v>
      </c>
      <c r="E101" s="451" t="s">
        <v>731</v>
      </c>
      <c r="F101" s="141"/>
      <c r="G101" s="835" t="str">
        <f t="shared" si="1"/>
        <v/>
      </c>
      <c r="H101" s="461">
        <v>1080</v>
      </c>
      <c r="I101" s="455">
        <v>245</v>
      </c>
      <c r="J101" s="455">
        <v>810</v>
      </c>
      <c r="K101" s="456">
        <v>25</v>
      </c>
    </row>
    <row r="102" spans="1:11" ht="18" customHeight="1">
      <c r="A102" s="162" t="s">
        <v>335</v>
      </c>
      <c r="B102" s="830"/>
      <c r="C102" s="560" t="s">
        <v>337</v>
      </c>
      <c r="D102" s="451">
        <v>2</v>
      </c>
      <c r="E102" s="451" t="s">
        <v>731</v>
      </c>
      <c r="F102" s="141"/>
      <c r="G102" s="835" t="str">
        <f t="shared" si="1"/>
        <v/>
      </c>
      <c r="H102" s="461">
        <v>610</v>
      </c>
      <c r="I102" s="455">
        <v>125</v>
      </c>
      <c r="J102" s="455">
        <v>480</v>
      </c>
      <c r="K102" s="456">
        <v>5</v>
      </c>
    </row>
    <row r="103" spans="1:11" ht="18" customHeight="1">
      <c r="A103" s="162" t="s">
        <v>335</v>
      </c>
      <c r="B103" s="830"/>
      <c r="C103" s="560" t="s">
        <v>337</v>
      </c>
      <c r="D103" s="451">
        <v>3</v>
      </c>
      <c r="E103" s="451" t="s">
        <v>731</v>
      </c>
      <c r="F103" s="141"/>
      <c r="G103" s="835" t="str">
        <f t="shared" si="1"/>
        <v/>
      </c>
      <c r="H103" s="461">
        <v>870</v>
      </c>
      <c r="I103" s="455">
        <v>245</v>
      </c>
      <c r="J103" s="455">
        <v>610</v>
      </c>
      <c r="K103" s="456">
        <v>15</v>
      </c>
    </row>
    <row r="104" spans="1:11" ht="18" customHeight="1">
      <c r="A104" s="162" t="s">
        <v>335</v>
      </c>
      <c r="B104" s="830"/>
      <c r="C104" s="560" t="s">
        <v>336</v>
      </c>
      <c r="D104" s="451">
        <v>1</v>
      </c>
      <c r="E104" s="451" t="s">
        <v>731</v>
      </c>
      <c r="F104" s="141"/>
      <c r="G104" s="835" t="str">
        <f t="shared" si="1"/>
        <v/>
      </c>
      <c r="H104" s="461">
        <v>515</v>
      </c>
      <c r="I104" s="455">
        <v>155</v>
      </c>
      <c r="J104" s="455">
        <v>340</v>
      </c>
      <c r="K104" s="456">
        <v>20</v>
      </c>
    </row>
    <row r="105" spans="1:11" ht="18" customHeight="1">
      <c r="A105" s="162" t="s">
        <v>335</v>
      </c>
      <c r="B105" s="830"/>
      <c r="C105" s="560" t="s">
        <v>622</v>
      </c>
      <c r="D105" s="451"/>
      <c r="E105" s="451"/>
      <c r="F105" s="141"/>
      <c r="G105" s="835" t="str">
        <f t="shared" si="1"/>
        <v/>
      </c>
      <c r="H105" s="461">
        <v>670</v>
      </c>
      <c r="I105" s="455">
        <v>290</v>
      </c>
      <c r="J105" s="455">
        <v>370</v>
      </c>
      <c r="K105" s="456">
        <v>10</v>
      </c>
    </row>
    <row r="106" spans="1:11" ht="18" customHeight="1">
      <c r="A106" s="162" t="s">
        <v>335</v>
      </c>
      <c r="B106" s="830"/>
      <c r="C106" s="560" t="s">
        <v>338</v>
      </c>
      <c r="D106" s="451">
        <v>1</v>
      </c>
      <c r="E106" s="451" t="s">
        <v>731</v>
      </c>
      <c r="F106" s="141"/>
      <c r="G106" s="835" t="str">
        <f t="shared" si="1"/>
        <v/>
      </c>
      <c r="H106" s="461">
        <v>390</v>
      </c>
      <c r="I106" s="455">
        <v>115</v>
      </c>
      <c r="J106" s="455">
        <v>260</v>
      </c>
      <c r="K106" s="456">
        <v>15</v>
      </c>
    </row>
    <row r="107" spans="1:11" ht="18" customHeight="1">
      <c r="A107" s="162" t="s">
        <v>335</v>
      </c>
      <c r="B107" s="830"/>
      <c r="C107" s="560" t="s">
        <v>338</v>
      </c>
      <c r="D107" s="451">
        <v>2</v>
      </c>
      <c r="E107" s="451" t="s">
        <v>731</v>
      </c>
      <c r="F107" s="141"/>
      <c r="G107" s="835" t="str">
        <f t="shared" si="1"/>
        <v/>
      </c>
      <c r="H107" s="461">
        <v>1285</v>
      </c>
      <c r="I107" s="455">
        <v>285</v>
      </c>
      <c r="J107" s="455">
        <v>970</v>
      </c>
      <c r="K107" s="456">
        <v>30</v>
      </c>
    </row>
    <row r="108" spans="1:11" ht="18" customHeight="1">
      <c r="A108" s="162" t="s">
        <v>335</v>
      </c>
      <c r="B108" s="830"/>
      <c r="C108" s="560" t="s">
        <v>338</v>
      </c>
      <c r="D108" s="451">
        <v>3</v>
      </c>
      <c r="E108" s="451" t="s">
        <v>731</v>
      </c>
      <c r="F108" s="141"/>
      <c r="G108" s="835" t="str">
        <f t="shared" si="1"/>
        <v/>
      </c>
      <c r="H108" s="461">
        <v>235</v>
      </c>
      <c r="I108" s="455">
        <v>85</v>
      </c>
      <c r="J108" s="455">
        <v>130</v>
      </c>
      <c r="K108" s="456">
        <v>20</v>
      </c>
    </row>
    <row r="109" spans="1:11" ht="18" customHeight="1">
      <c r="A109" s="162" t="s">
        <v>335</v>
      </c>
      <c r="B109" s="830"/>
      <c r="C109" s="560" t="s">
        <v>338</v>
      </c>
      <c r="D109" s="451">
        <v>4</v>
      </c>
      <c r="E109" s="451" t="s">
        <v>731</v>
      </c>
      <c r="F109" s="141"/>
      <c r="G109" s="835" t="str">
        <f t="shared" si="1"/>
        <v/>
      </c>
      <c r="H109" s="461">
        <v>310</v>
      </c>
      <c r="I109" s="455">
        <v>120</v>
      </c>
      <c r="J109" s="455">
        <v>170</v>
      </c>
      <c r="K109" s="456">
        <v>20</v>
      </c>
    </row>
    <row r="110" spans="1:11" ht="18" customHeight="1">
      <c r="A110" s="243" t="s">
        <v>335</v>
      </c>
      <c r="B110" s="832"/>
      <c r="C110" s="244" t="s">
        <v>933</v>
      </c>
      <c r="D110" s="245">
        <v>1</v>
      </c>
      <c r="E110" s="245" t="s">
        <v>231</v>
      </c>
      <c r="F110" s="249"/>
      <c r="G110" s="835" t="str">
        <f t="shared" si="1"/>
        <v/>
      </c>
      <c r="H110" s="246">
        <v>245</v>
      </c>
      <c r="I110" s="247">
        <v>75</v>
      </c>
      <c r="J110" s="247">
        <v>160</v>
      </c>
      <c r="K110" s="248">
        <v>10</v>
      </c>
    </row>
    <row r="111" spans="1:11" ht="18" customHeight="1">
      <c r="A111" s="243" t="s">
        <v>335</v>
      </c>
      <c r="B111" s="832"/>
      <c r="C111" s="244" t="s">
        <v>933</v>
      </c>
      <c r="D111" s="245">
        <v>2</v>
      </c>
      <c r="E111" s="245" t="s">
        <v>231</v>
      </c>
      <c r="F111" s="249"/>
      <c r="G111" s="835" t="str">
        <f t="shared" si="1"/>
        <v/>
      </c>
      <c r="H111" s="246">
        <v>275</v>
      </c>
      <c r="I111" s="247">
        <v>105</v>
      </c>
      <c r="J111" s="247">
        <v>160</v>
      </c>
      <c r="K111" s="248">
        <v>10</v>
      </c>
    </row>
    <row r="112" spans="1:11" ht="18" customHeight="1">
      <c r="A112" s="243" t="s">
        <v>335</v>
      </c>
      <c r="B112" s="832"/>
      <c r="C112" s="244" t="s">
        <v>933</v>
      </c>
      <c r="D112" s="245">
        <v>3</v>
      </c>
      <c r="E112" s="245" t="s">
        <v>231</v>
      </c>
      <c r="F112" s="249"/>
      <c r="G112" s="835" t="str">
        <f t="shared" si="1"/>
        <v/>
      </c>
      <c r="H112" s="246">
        <v>115</v>
      </c>
      <c r="I112" s="247">
        <v>105</v>
      </c>
      <c r="J112" s="247">
        <v>10</v>
      </c>
      <c r="K112" s="248">
        <v>0</v>
      </c>
    </row>
    <row r="113" spans="1:11" ht="18" customHeight="1">
      <c r="A113" s="320" t="s">
        <v>797</v>
      </c>
      <c r="B113" s="829"/>
      <c r="C113" s="453" t="s">
        <v>627</v>
      </c>
      <c r="D113" s="450"/>
      <c r="E113" s="450"/>
      <c r="F113" s="138"/>
      <c r="G113" s="834" t="str">
        <f t="shared" si="1"/>
        <v/>
      </c>
      <c r="H113" s="148">
        <v>650</v>
      </c>
      <c r="I113" s="326">
        <v>340</v>
      </c>
      <c r="J113" s="326">
        <v>290</v>
      </c>
      <c r="K113" s="327">
        <v>20</v>
      </c>
    </row>
    <row r="114" spans="1:11" ht="18" customHeight="1">
      <c r="A114" s="162" t="s">
        <v>797</v>
      </c>
      <c r="B114" s="830"/>
      <c r="C114" s="560" t="s">
        <v>339</v>
      </c>
      <c r="D114" s="451">
        <v>1</v>
      </c>
      <c r="E114" s="451" t="s">
        <v>731</v>
      </c>
      <c r="F114" s="141"/>
      <c r="G114" s="835" t="str">
        <f t="shared" si="1"/>
        <v/>
      </c>
      <c r="H114" s="461">
        <v>520</v>
      </c>
      <c r="I114" s="455">
        <v>100</v>
      </c>
      <c r="J114" s="455">
        <v>410</v>
      </c>
      <c r="K114" s="456">
        <v>10</v>
      </c>
    </row>
    <row r="115" spans="1:11" ht="18" customHeight="1">
      <c r="A115" s="162" t="s">
        <v>797</v>
      </c>
      <c r="B115" s="830"/>
      <c r="C115" s="560" t="s">
        <v>339</v>
      </c>
      <c r="D115" s="451">
        <v>2</v>
      </c>
      <c r="E115" s="451" t="s">
        <v>731</v>
      </c>
      <c r="F115" s="141"/>
      <c r="G115" s="835" t="str">
        <f t="shared" si="1"/>
        <v/>
      </c>
      <c r="H115" s="461">
        <v>930</v>
      </c>
      <c r="I115" s="455">
        <v>180</v>
      </c>
      <c r="J115" s="455">
        <v>730</v>
      </c>
      <c r="K115" s="456">
        <v>20</v>
      </c>
    </row>
    <row r="116" spans="1:11" ht="18" customHeight="1">
      <c r="A116" s="162" t="s">
        <v>797</v>
      </c>
      <c r="B116" s="830"/>
      <c r="C116" s="560" t="s">
        <v>339</v>
      </c>
      <c r="D116" s="451">
        <v>3</v>
      </c>
      <c r="E116" s="451" t="s">
        <v>731</v>
      </c>
      <c r="F116" s="141"/>
      <c r="G116" s="835" t="str">
        <f t="shared" si="1"/>
        <v/>
      </c>
      <c r="H116" s="461">
        <v>980</v>
      </c>
      <c r="I116" s="455">
        <v>25</v>
      </c>
      <c r="J116" s="455">
        <v>940</v>
      </c>
      <c r="K116" s="456">
        <v>15</v>
      </c>
    </row>
    <row r="117" spans="1:11" ht="18" customHeight="1">
      <c r="A117" s="165" t="s">
        <v>797</v>
      </c>
      <c r="B117" s="831"/>
      <c r="C117" s="454" t="s">
        <v>339</v>
      </c>
      <c r="D117" s="452">
        <v>5</v>
      </c>
      <c r="E117" s="452" t="s">
        <v>731</v>
      </c>
      <c r="F117" s="142"/>
      <c r="G117" s="837" t="str">
        <f t="shared" si="1"/>
        <v/>
      </c>
      <c r="H117" s="150">
        <v>360</v>
      </c>
      <c r="I117" s="457">
        <v>0</v>
      </c>
      <c r="J117" s="457">
        <v>350</v>
      </c>
      <c r="K117" s="458">
        <v>10</v>
      </c>
    </row>
    <row r="118" spans="1:11" ht="18" customHeight="1">
      <c r="A118" s="320" t="s">
        <v>932</v>
      </c>
      <c r="B118" s="829"/>
      <c r="C118" s="453" t="s">
        <v>208</v>
      </c>
      <c r="D118" s="450">
        <v>2</v>
      </c>
      <c r="E118" s="450" t="s">
        <v>231</v>
      </c>
      <c r="F118" s="138"/>
      <c r="G118" s="834" t="str">
        <f t="shared" si="1"/>
        <v/>
      </c>
      <c r="H118" s="470">
        <v>395</v>
      </c>
      <c r="I118" s="326">
        <v>140</v>
      </c>
      <c r="J118" s="326">
        <v>250</v>
      </c>
      <c r="K118" s="327">
        <v>5</v>
      </c>
    </row>
    <row r="119" spans="1:11" ht="18" customHeight="1">
      <c r="A119" s="162" t="s">
        <v>932</v>
      </c>
      <c r="B119" s="830"/>
      <c r="C119" s="560" t="s">
        <v>208</v>
      </c>
      <c r="D119" s="451">
        <v>3</v>
      </c>
      <c r="E119" s="451" t="s">
        <v>731</v>
      </c>
      <c r="F119" s="141"/>
      <c r="G119" s="835" t="str">
        <f t="shared" si="1"/>
        <v/>
      </c>
      <c r="H119" s="421">
        <v>275</v>
      </c>
      <c r="I119" s="455">
        <v>200</v>
      </c>
      <c r="J119" s="455">
        <v>70</v>
      </c>
      <c r="K119" s="456">
        <v>5</v>
      </c>
    </row>
    <row r="120" spans="1:11" ht="18" customHeight="1">
      <c r="A120" s="162" t="s">
        <v>932</v>
      </c>
      <c r="B120" s="830"/>
      <c r="C120" s="560" t="s">
        <v>208</v>
      </c>
      <c r="D120" s="561" t="s">
        <v>209</v>
      </c>
      <c r="E120" s="451"/>
      <c r="F120" s="141"/>
      <c r="G120" s="835" t="str">
        <f t="shared" si="1"/>
        <v/>
      </c>
      <c r="H120" s="421">
        <v>385</v>
      </c>
      <c r="I120" s="455">
        <v>140</v>
      </c>
      <c r="J120" s="455">
        <v>240</v>
      </c>
      <c r="K120" s="456">
        <v>5</v>
      </c>
    </row>
    <row r="121" spans="1:11" ht="18" customHeight="1">
      <c r="A121" s="162" t="s">
        <v>932</v>
      </c>
      <c r="B121" s="830"/>
      <c r="C121" s="560" t="s">
        <v>208</v>
      </c>
      <c r="D121" s="561" t="s">
        <v>210</v>
      </c>
      <c r="E121" s="451"/>
      <c r="F121" s="141"/>
      <c r="G121" s="835" t="str">
        <f t="shared" si="1"/>
        <v/>
      </c>
      <c r="H121" s="421">
        <v>380</v>
      </c>
      <c r="I121" s="455">
        <v>115</v>
      </c>
      <c r="J121" s="455">
        <v>260</v>
      </c>
      <c r="K121" s="456">
        <v>5</v>
      </c>
    </row>
    <row r="122" spans="1:11" ht="18" customHeight="1">
      <c r="A122" s="162" t="s">
        <v>932</v>
      </c>
      <c r="B122" s="830"/>
      <c r="C122" s="560" t="s">
        <v>208</v>
      </c>
      <c r="D122" s="561" t="s">
        <v>211</v>
      </c>
      <c r="E122" s="451"/>
      <c r="F122" s="141"/>
      <c r="G122" s="835" t="str">
        <f t="shared" si="1"/>
        <v/>
      </c>
      <c r="H122" s="421">
        <v>395</v>
      </c>
      <c r="I122" s="455">
        <v>155</v>
      </c>
      <c r="J122" s="455">
        <v>210</v>
      </c>
      <c r="K122" s="456">
        <v>30</v>
      </c>
    </row>
    <row r="123" spans="1:11" ht="18" customHeight="1">
      <c r="A123" s="162" t="s">
        <v>932</v>
      </c>
      <c r="B123" s="830"/>
      <c r="C123" s="560" t="s">
        <v>208</v>
      </c>
      <c r="D123" s="561" t="s">
        <v>212</v>
      </c>
      <c r="E123" s="451"/>
      <c r="F123" s="141"/>
      <c r="G123" s="835" t="str">
        <f t="shared" si="1"/>
        <v/>
      </c>
      <c r="H123" s="421">
        <v>320</v>
      </c>
      <c r="I123" s="455">
        <v>120</v>
      </c>
      <c r="J123" s="455">
        <v>190</v>
      </c>
      <c r="K123" s="456">
        <v>10</v>
      </c>
    </row>
    <row r="124" spans="1:11" ht="18" customHeight="1">
      <c r="A124" s="162" t="s">
        <v>932</v>
      </c>
      <c r="B124" s="830"/>
      <c r="C124" s="560" t="s">
        <v>208</v>
      </c>
      <c r="D124" s="561" t="s">
        <v>213</v>
      </c>
      <c r="E124" s="451"/>
      <c r="F124" s="141"/>
      <c r="G124" s="835" t="str">
        <f t="shared" si="1"/>
        <v/>
      </c>
      <c r="H124" s="421">
        <v>710</v>
      </c>
      <c r="I124" s="455">
        <v>360</v>
      </c>
      <c r="J124" s="455">
        <v>340</v>
      </c>
      <c r="K124" s="456">
        <v>10</v>
      </c>
    </row>
    <row r="125" spans="1:11" ht="18" customHeight="1">
      <c r="A125" s="162" t="s">
        <v>932</v>
      </c>
      <c r="B125" s="830"/>
      <c r="C125" s="560" t="s">
        <v>208</v>
      </c>
      <c r="D125" s="561" t="s">
        <v>698</v>
      </c>
      <c r="E125" s="451"/>
      <c r="F125" s="141"/>
      <c r="G125" s="835" t="str">
        <f t="shared" si="1"/>
        <v/>
      </c>
      <c r="H125" s="421">
        <v>505</v>
      </c>
      <c r="I125" s="455">
        <v>330</v>
      </c>
      <c r="J125" s="455">
        <v>160</v>
      </c>
      <c r="K125" s="456">
        <v>15</v>
      </c>
    </row>
    <row r="126" spans="1:11" ht="18" customHeight="1">
      <c r="A126" s="162" t="s">
        <v>932</v>
      </c>
      <c r="B126" s="830"/>
      <c r="C126" s="560" t="s">
        <v>208</v>
      </c>
      <c r="D126" s="561" t="s">
        <v>214</v>
      </c>
      <c r="E126" s="451"/>
      <c r="F126" s="141"/>
      <c r="G126" s="835" t="str">
        <f t="shared" si="1"/>
        <v/>
      </c>
      <c r="H126" s="421">
        <v>510</v>
      </c>
      <c r="I126" s="455">
        <v>310</v>
      </c>
      <c r="J126" s="455">
        <v>190</v>
      </c>
      <c r="K126" s="456">
        <v>10</v>
      </c>
    </row>
    <row r="127" spans="1:11" ht="18" customHeight="1">
      <c r="A127" s="162" t="s">
        <v>932</v>
      </c>
      <c r="B127" s="830"/>
      <c r="C127" s="560" t="s">
        <v>934</v>
      </c>
      <c r="D127" s="561">
        <v>1</v>
      </c>
      <c r="E127" s="451" t="s">
        <v>231</v>
      </c>
      <c r="F127" s="141"/>
      <c r="G127" s="835" t="str">
        <f t="shared" si="1"/>
        <v/>
      </c>
      <c r="H127" s="421">
        <v>200</v>
      </c>
      <c r="I127" s="455">
        <v>20</v>
      </c>
      <c r="J127" s="455">
        <v>170</v>
      </c>
      <c r="K127" s="456">
        <v>10</v>
      </c>
    </row>
    <row r="128" spans="1:11" ht="18" customHeight="1">
      <c r="A128" s="162" t="s">
        <v>932</v>
      </c>
      <c r="B128" s="830"/>
      <c r="C128" s="560" t="s">
        <v>934</v>
      </c>
      <c r="D128" s="561">
        <v>2</v>
      </c>
      <c r="E128" s="451" t="s">
        <v>231</v>
      </c>
      <c r="F128" s="141"/>
      <c r="G128" s="835" t="str">
        <f t="shared" si="1"/>
        <v/>
      </c>
      <c r="H128" s="421">
        <v>170</v>
      </c>
      <c r="I128" s="455">
        <v>80</v>
      </c>
      <c r="J128" s="455">
        <v>80</v>
      </c>
      <c r="K128" s="456">
        <v>10</v>
      </c>
    </row>
    <row r="129" spans="1:11" ht="18" customHeight="1">
      <c r="A129" s="165" t="s">
        <v>932</v>
      </c>
      <c r="B129" s="831"/>
      <c r="C129" s="454" t="s">
        <v>934</v>
      </c>
      <c r="D129" s="159">
        <v>3</v>
      </c>
      <c r="E129" s="452" t="s">
        <v>231</v>
      </c>
      <c r="F129" s="142"/>
      <c r="G129" s="837" t="str">
        <f t="shared" si="1"/>
        <v/>
      </c>
      <c r="H129" s="420">
        <v>340</v>
      </c>
      <c r="I129" s="457">
        <v>140</v>
      </c>
      <c r="J129" s="457">
        <v>190</v>
      </c>
      <c r="K129" s="458">
        <v>10</v>
      </c>
    </row>
    <row r="130" spans="1:11" ht="18" customHeight="1">
      <c r="A130" s="320" t="s">
        <v>940</v>
      </c>
      <c r="B130" s="829"/>
      <c r="C130" s="453" t="s">
        <v>935</v>
      </c>
      <c r="D130" s="450">
        <v>1</v>
      </c>
      <c r="E130" s="450" t="s">
        <v>231</v>
      </c>
      <c r="F130" s="138"/>
      <c r="G130" s="834" t="str">
        <f t="shared" si="1"/>
        <v/>
      </c>
      <c r="H130" s="470">
        <v>215</v>
      </c>
      <c r="I130" s="326">
        <v>15</v>
      </c>
      <c r="J130" s="326">
        <v>110</v>
      </c>
      <c r="K130" s="327">
        <v>90</v>
      </c>
    </row>
    <row r="131" spans="1:11" ht="18" customHeight="1">
      <c r="A131" s="162" t="s">
        <v>940</v>
      </c>
      <c r="B131" s="830"/>
      <c r="C131" s="560" t="s">
        <v>935</v>
      </c>
      <c r="D131" s="451">
        <v>2</v>
      </c>
      <c r="E131" s="451" t="s">
        <v>731</v>
      </c>
      <c r="F131" s="141"/>
      <c r="G131" s="835" t="str">
        <f t="shared" ref="G131:G141" si="2">IF(B131=1,H131,IF(B131=2,I131,IF(B131=3,J131,IF(B131=4,K131,IF(B131=5,I131+J131,+"")))))</f>
        <v/>
      </c>
      <c r="H131" s="421">
        <v>330</v>
      </c>
      <c r="I131" s="455">
        <v>10</v>
      </c>
      <c r="J131" s="455">
        <v>160</v>
      </c>
      <c r="K131" s="456">
        <v>160</v>
      </c>
    </row>
    <row r="132" spans="1:11" ht="18" customHeight="1">
      <c r="A132" s="162" t="s">
        <v>940</v>
      </c>
      <c r="B132" s="830"/>
      <c r="C132" s="560" t="s">
        <v>917</v>
      </c>
      <c r="D132" s="561"/>
      <c r="E132" s="451"/>
      <c r="F132" s="141"/>
      <c r="G132" s="835" t="str">
        <f t="shared" si="2"/>
        <v/>
      </c>
      <c r="H132" s="421">
        <v>400</v>
      </c>
      <c r="I132" s="455">
        <v>20</v>
      </c>
      <c r="J132" s="455">
        <v>370</v>
      </c>
      <c r="K132" s="456">
        <v>10</v>
      </c>
    </row>
    <row r="133" spans="1:11" ht="18" customHeight="1">
      <c r="A133" s="162" t="s">
        <v>940</v>
      </c>
      <c r="B133" s="830"/>
      <c r="C133" s="560" t="s">
        <v>936</v>
      </c>
      <c r="D133" s="561"/>
      <c r="E133" s="451"/>
      <c r="F133" s="141"/>
      <c r="G133" s="835" t="str">
        <f t="shared" si="2"/>
        <v/>
      </c>
      <c r="H133" s="421">
        <v>305</v>
      </c>
      <c r="I133" s="455">
        <v>5</v>
      </c>
      <c r="J133" s="455">
        <v>250</v>
      </c>
      <c r="K133" s="456">
        <v>50</v>
      </c>
    </row>
    <row r="134" spans="1:11" ht="18" customHeight="1">
      <c r="A134" s="162" t="s">
        <v>940</v>
      </c>
      <c r="B134" s="830"/>
      <c r="C134" s="560" t="s">
        <v>920</v>
      </c>
      <c r="D134" s="561"/>
      <c r="E134" s="451"/>
      <c r="F134" s="141"/>
      <c r="G134" s="835" t="str">
        <f t="shared" si="2"/>
        <v/>
      </c>
      <c r="H134" s="421">
        <v>175</v>
      </c>
      <c r="I134" s="455">
        <v>15</v>
      </c>
      <c r="J134" s="455">
        <v>150</v>
      </c>
      <c r="K134" s="456">
        <v>10</v>
      </c>
    </row>
    <row r="135" spans="1:11" ht="18" customHeight="1">
      <c r="A135" s="162" t="s">
        <v>940</v>
      </c>
      <c r="B135" s="830"/>
      <c r="C135" s="560" t="s">
        <v>921</v>
      </c>
      <c r="D135" s="561"/>
      <c r="E135" s="451"/>
      <c r="F135" s="141"/>
      <c r="G135" s="835" t="str">
        <f t="shared" si="2"/>
        <v/>
      </c>
      <c r="H135" s="421">
        <v>40</v>
      </c>
      <c r="I135" s="455">
        <v>5</v>
      </c>
      <c r="J135" s="455">
        <v>30</v>
      </c>
      <c r="K135" s="456">
        <v>5</v>
      </c>
    </row>
    <row r="136" spans="1:11" ht="18" customHeight="1">
      <c r="A136" s="162" t="s">
        <v>940</v>
      </c>
      <c r="B136" s="830"/>
      <c r="C136" s="560" t="s">
        <v>926</v>
      </c>
      <c r="D136" s="561"/>
      <c r="E136" s="451"/>
      <c r="F136" s="141"/>
      <c r="G136" s="835" t="str">
        <f t="shared" si="2"/>
        <v/>
      </c>
      <c r="H136" s="421">
        <v>95</v>
      </c>
      <c r="I136" s="455">
        <v>5</v>
      </c>
      <c r="J136" s="455">
        <v>50</v>
      </c>
      <c r="K136" s="456">
        <v>40</v>
      </c>
    </row>
    <row r="137" spans="1:11" ht="18" customHeight="1">
      <c r="A137" s="162" t="s">
        <v>940</v>
      </c>
      <c r="B137" s="830"/>
      <c r="C137" s="560" t="s">
        <v>927</v>
      </c>
      <c r="D137" s="561"/>
      <c r="E137" s="451"/>
      <c r="F137" s="141"/>
      <c r="G137" s="835" t="str">
        <f t="shared" si="2"/>
        <v/>
      </c>
      <c r="H137" s="421">
        <v>385</v>
      </c>
      <c r="I137" s="455">
        <v>25</v>
      </c>
      <c r="J137" s="455">
        <v>350</v>
      </c>
      <c r="K137" s="456">
        <v>10</v>
      </c>
    </row>
    <row r="138" spans="1:11" ht="18" customHeight="1">
      <c r="A138" s="162" t="s">
        <v>940</v>
      </c>
      <c r="B138" s="830"/>
      <c r="C138" s="560" t="s">
        <v>928</v>
      </c>
      <c r="D138" s="561"/>
      <c r="E138" s="451"/>
      <c r="F138" s="141"/>
      <c r="G138" s="835" t="str">
        <f t="shared" si="2"/>
        <v/>
      </c>
      <c r="H138" s="421">
        <v>245</v>
      </c>
      <c r="I138" s="455">
        <v>25</v>
      </c>
      <c r="J138" s="455">
        <v>130</v>
      </c>
      <c r="K138" s="456">
        <v>90</v>
      </c>
    </row>
    <row r="139" spans="1:11" ht="18" customHeight="1">
      <c r="A139" s="162" t="s">
        <v>940</v>
      </c>
      <c r="B139" s="830"/>
      <c r="C139" s="560" t="s">
        <v>937</v>
      </c>
      <c r="D139" s="561"/>
      <c r="E139" s="451"/>
      <c r="F139" s="141"/>
      <c r="G139" s="835" t="str">
        <f t="shared" si="2"/>
        <v/>
      </c>
      <c r="H139" s="421">
        <v>620</v>
      </c>
      <c r="I139" s="455">
        <v>30</v>
      </c>
      <c r="J139" s="455">
        <v>570</v>
      </c>
      <c r="K139" s="456">
        <v>20</v>
      </c>
    </row>
    <row r="140" spans="1:11" ht="18" customHeight="1">
      <c r="A140" s="162" t="s">
        <v>940</v>
      </c>
      <c r="B140" s="830"/>
      <c r="C140" s="560" t="s">
        <v>938</v>
      </c>
      <c r="D140" s="561"/>
      <c r="E140" s="451"/>
      <c r="F140" s="141"/>
      <c r="G140" s="835" t="str">
        <f t="shared" si="2"/>
        <v/>
      </c>
      <c r="H140" s="421">
        <v>140</v>
      </c>
      <c r="I140" s="455">
        <v>10</v>
      </c>
      <c r="J140" s="455">
        <v>110</v>
      </c>
      <c r="K140" s="456">
        <v>20</v>
      </c>
    </row>
    <row r="141" spans="1:11" ht="18" customHeight="1">
      <c r="A141" s="165" t="s">
        <v>940</v>
      </c>
      <c r="B141" s="831"/>
      <c r="C141" s="454" t="s">
        <v>929</v>
      </c>
      <c r="D141" s="159"/>
      <c r="E141" s="452"/>
      <c r="F141" s="142"/>
      <c r="G141" s="837" t="str">
        <f t="shared" si="2"/>
        <v/>
      </c>
      <c r="H141" s="420">
        <v>115</v>
      </c>
      <c r="I141" s="457">
        <v>5</v>
      </c>
      <c r="J141" s="457">
        <v>90</v>
      </c>
      <c r="K141" s="458">
        <v>20</v>
      </c>
    </row>
    <row r="142" spans="1:11" ht="18" customHeight="1">
      <c r="C142" s="25"/>
      <c r="D142" s="25"/>
      <c r="E142" s="25"/>
      <c r="F142" s="25"/>
      <c r="K142" s="241" t="s">
        <v>1062</v>
      </c>
    </row>
    <row r="143" spans="1:11" ht="27" customHeight="1">
      <c r="A143" s="1151" t="s">
        <v>1048</v>
      </c>
      <c r="B143" s="1153"/>
      <c r="C143" s="1153"/>
      <c r="D143" s="1153"/>
      <c r="E143" s="1153"/>
      <c r="F143" s="1153"/>
      <c r="G143" s="1153"/>
      <c r="H143" s="1153"/>
      <c r="I143" s="1153"/>
      <c r="J143" s="1153"/>
      <c r="K143" s="1153"/>
    </row>
    <row r="145" spans="3:11" ht="18" customHeight="1">
      <c r="C145" s="1142" t="s">
        <v>522</v>
      </c>
      <c r="D145" s="1143"/>
      <c r="E145" s="1143"/>
      <c r="F145" s="1144"/>
      <c r="G145" s="182" t="s">
        <v>308</v>
      </c>
      <c r="H145" s="146" t="s">
        <v>300</v>
      </c>
      <c r="I145" s="136" t="s">
        <v>301</v>
      </c>
      <c r="J145" s="137" t="s">
        <v>582</v>
      </c>
      <c r="K145" s="138" t="s">
        <v>729</v>
      </c>
    </row>
    <row r="146" spans="3:11" ht="18" customHeight="1">
      <c r="C146" s="1145"/>
      <c r="D146" s="1146"/>
      <c r="E146" s="1146"/>
      <c r="F146" s="1147"/>
      <c r="G146" s="157"/>
      <c r="H146" s="147" t="s">
        <v>728</v>
      </c>
      <c r="I146" s="139" t="s">
        <v>728</v>
      </c>
      <c r="J146" s="139" t="s">
        <v>728</v>
      </c>
      <c r="K146" s="140" t="s">
        <v>728</v>
      </c>
    </row>
    <row r="147" spans="3:11" ht="18" customHeight="1">
      <c r="C147" s="1148"/>
      <c r="D147" s="1149"/>
      <c r="E147" s="1149"/>
      <c r="F147" s="1150"/>
      <c r="G147" s="230">
        <f>SUM(G3:G141)</f>
        <v>0</v>
      </c>
      <c r="H147" s="153">
        <v>68065</v>
      </c>
      <c r="I147" s="143">
        <v>20800</v>
      </c>
      <c r="J147" s="144">
        <v>44640</v>
      </c>
      <c r="K147" s="145">
        <v>2625</v>
      </c>
    </row>
  </sheetData>
  <sheetProtection selectLockedCells="1"/>
  <mergeCells count="2">
    <mergeCell ref="C145:F147"/>
    <mergeCell ref="A143:K143"/>
  </mergeCells>
  <phoneticPr fontId="6"/>
  <printOptions horizontalCentered="1"/>
  <pageMargins left="0.39370078740157483" right="0" top="0.78740157480314965" bottom="0.39370078740157483" header="0.51181102362204722" footer="0.51181102362204722"/>
  <pageSetup paperSize="9" scale="123" orientation="portrait" r:id="rId1"/>
  <headerFooter alignWithMargins="0">
    <oddHeader>&amp;L&amp;"HG丸ｺﾞｼｯｸM-PRO,標準"&amp;F&amp;A</oddHeader>
  </headerFooter>
  <rowBreaks count="1" manualBreakCount="1">
    <brk id="11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1"/>
  <dimension ref="A1:O177"/>
  <sheetViews>
    <sheetView workbookViewId="0">
      <selection activeCell="C11" sqref="C11"/>
    </sheetView>
  </sheetViews>
  <sheetFormatPr defaultColWidth="2.5" defaultRowHeight="18" customHeight="1"/>
  <cols>
    <col min="1" max="1" width="5.625" style="21" customWidth="1"/>
    <col min="2" max="2" width="3.875" style="833" customWidth="1"/>
    <col min="3" max="3" width="10.375" style="84" customWidth="1"/>
    <col min="4" max="4" width="3.875" style="22" customWidth="1"/>
    <col min="5" max="5" width="5.125" style="84" customWidth="1"/>
    <col min="6" max="6" width="3.875" style="22" customWidth="1"/>
    <col min="7" max="7" width="10.625" style="838" customWidth="1"/>
    <col min="8" max="10" width="8" style="25" customWidth="1"/>
    <col min="11" max="11" width="7.5" style="87" customWidth="1"/>
    <col min="12" max="16384" width="2.5" style="25"/>
  </cols>
  <sheetData>
    <row r="1" spans="1:11" ht="18" customHeight="1">
      <c r="A1" s="94"/>
      <c r="B1" s="827"/>
      <c r="C1" s="154" t="s">
        <v>443</v>
      </c>
      <c r="D1" s="80"/>
      <c r="E1" s="80"/>
      <c r="F1" s="81"/>
      <c r="G1" s="181" t="s">
        <v>308</v>
      </c>
      <c r="H1" s="155" t="s">
        <v>300</v>
      </c>
      <c r="I1" s="136" t="s">
        <v>301</v>
      </c>
      <c r="J1" s="137" t="s">
        <v>582</v>
      </c>
      <c r="K1" s="138" t="s">
        <v>729</v>
      </c>
    </row>
    <row r="2" spans="1:11" s="22" customFormat="1" ht="18" customHeight="1">
      <c r="A2" s="242"/>
      <c r="B2" s="828"/>
      <c r="C2" s="23"/>
      <c r="D2" s="82"/>
      <c r="E2" s="82"/>
      <c r="F2" s="83"/>
      <c r="G2" s="151" t="str">
        <f>IF(G176=0,"",G176)</f>
        <v/>
      </c>
      <c r="H2" s="156" t="s">
        <v>728</v>
      </c>
      <c r="I2" s="139" t="s">
        <v>728</v>
      </c>
      <c r="J2" s="139" t="s">
        <v>728</v>
      </c>
      <c r="K2" s="140" t="s">
        <v>728</v>
      </c>
    </row>
    <row r="3" spans="1:11" ht="18" customHeight="1">
      <c r="A3" s="162" t="s">
        <v>73</v>
      </c>
      <c r="B3" s="830"/>
      <c r="C3" s="560" t="s">
        <v>75</v>
      </c>
      <c r="D3" s="451">
        <v>1</v>
      </c>
      <c r="E3" s="451" t="s">
        <v>731</v>
      </c>
      <c r="F3" s="141"/>
      <c r="G3" s="835" t="str">
        <f t="shared" ref="G3:G66" si="0">IF(B3=1,H3,IF(B3=2,I3,IF(B3=3,J3,IF(B3=4,K3,IF(B3=5,I3+J3,+"")))))</f>
        <v/>
      </c>
      <c r="H3" s="421">
        <v>300</v>
      </c>
      <c r="I3" s="455">
        <v>290</v>
      </c>
      <c r="J3" s="455">
        <v>0</v>
      </c>
      <c r="K3" s="456">
        <v>10</v>
      </c>
    </row>
    <row r="4" spans="1:11" ht="18" customHeight="1">
      <c r="A4" s="162" t="s">
        <v>73</v>
      </c>
      <c r="B4" s="830"/>
      <c r="C4" s="560" t="s">
        <v>75</v>
      </c>
      <c r="D4" s="451">
        <v>2</v>
      </c>
      <c r="E4" s="451" t="s">
        <v>731</v>
      </c>
      <c r="F4" s="141"/>
      <c r="G4" s="835" t="str">
        <f t="shared" si="0"/>
        <v/>
      </c>
      <c r="H4" s="421">
        <v>270</v>
      </c>
      <c r="I4" s="455">
        <v>265</v>
      </c>
      <c r="J4" s="455">
        <v>0</v>
      </c>
      <c r="K4" s="456">
        <v>5</v>
      </c>
    </row>
    <row r="5" spans="1:11" ht="18" customHeight="1">
      <c r="A5" s="162" t="s">
        <v>73</v>
      </c>
      <c r="B5" s="830"/>
      <c r="C5" s="560" t="s">
        <v>75</v>
      </c>
      <c r="D5" s="451">
        <v>3</v>
      </c>
      <c r="E5" s="451" t="s">
        <v>731</v>
      </c>
      <c r="F5" s="141"/>
      <c r="G5" s="835" t="str">
        <f t="shared" si="0"/>
        <v/>
      </c>
      <c r="H5" s="421">
        <v>260</v>
      </c>
      <c r="I5" s="455">
        <v>260</v>
      </c>
      <c r="J5" s="455">
        <v>0</v>
      </c>
      <c r="K5" s="456">
        <v>0</v>
      </c>
    </row>
    <row r="6" spans="1:11" ht="18" customHeight="1">
      <c r="A6" s="162" t="s">
        <v>73</v>
      </c>
      <c r="B6" s="830"/>
      <c r="C6" s="560" t="s">
        <v>75</v>
      </c>
      <c r="D6" s="451">
        <v>4</v>
      </c>
      <c r="E6" s="451" t="s">
        <v>731</v>
      </c>
      <c r="F6" s="141"/>
      <c r="G6" s="835" t="str">
        <f t="shared" si="0"/>
        <v/>
      </c>
      <c r="H6" s="421">
        <v>285</v>
      </c>
      <c r="I6" s="455">
        <v>285</v>
      </c>
      <c r="J6" s="455">
        <v>0</v>
      </c>
      <c r="K6" s="456">
        <v>0</v>
      </c>
    </row>
    <row r="7" spans="1:11" ht="18" customHeight="1">
      <c r="A7" s="162" t="s">
        <v>73</v>
      </c>
      <c r="B7" s="830"/>
      <c r="C7" s="560" t="s">
        <v>76</v>
      </c>
      <c r="D7" s="451">
        <v>1</v>
      </c>
      <c r="E7" s="451" t="s">
        <v>731</v>
      </c>
      <c r="F7" s="141"/>
      <c r="G7" s="835" t="str">
        <f t="shared" si="0"/>
        <v/>
      </c>
      <c r="H7" s="421">
        <v>235</v>
      </c>
      <c r="I7" s="455">
        <v>235</v>
      </c>
      <c r="J7" s="455">
        <v>0</v>
      </c>
      <c r="K7" s="456">
        <v>0</v>
      </c>
    </row>
    <row r="8" spans="1:11" ht="18" customHeight="1">
      <c r="A8" s="162" t="s">
        <v>73</v>
      </c>
      <c r="B8" s="830"/>
      <c r="C8" s="560" t="s">
        <v>76</v>
      </c>
      <c r="D8" s="451">
        <v>2</v>
      </c>
      <c r="E8" s="451" t="s">
        <v>731</v>
      </c>
      <c r="F8" s="141"/>
      <c r="G8" s="835" t="str">
        <f t="shared" si="0"/>
        <v/>
      </c>
      <c r="H8" s="421">
        <v>260</v>
      </c>
      <c r="I8" s="455">
        <v>255</v>
      </c>
      <c r="J8" s="455">
        <v>0</v>
      </c>
      <c r="K8" s="456">
        <v>5</v>
      </c>
    </row>
    <row r="9" spans="1:11" ht="18" customHeight="1">
      <c r="A9" s="162" t="s">
        <v>73</v>
      </c>
      <c r="B9" s="830"/>
      <c r="C9" s="560" t="s">
        <v>76</v>
      </c>
      <c r="D9" s="451">
        <v>3</v>
      </c>
      <c r="E9" s="451" t="s">
        <v>731</v>
      </c>
      <c r="F9" s="141"/>
      <c r="G9" s="835" t="str">
        <f t="shared" si="0"/>
        <v/>
      </c>
      <c r="H9" s="421">
        <v>320</v>
      </c>
      <c r="I9" s="455">
        <v>315</v>
      </c>
      <c r="J9" s="455">
        <v>0</v>
      </c>
      <c r="K9" s="456">
        <v>5</v>
      </c>
    </row>
    <row r="10" spans="1:11" ht="18" customHeight="1">
      <c r="A10" s="162" t="s">
        <v>73</v>
      </c>
      <c r="B10" s="830"/>
      <c r="C10" s="560" t="s">
        <v>76</v>
      </c>
      <c r="D10" s="451">
        <v>4</v>
      </c>
      <c r="E10" s="451" t="s">
        <v>731</v>
      </c>
      <c r="F10" s="141"/>
      <c r="G10" s="835" t="str">
        <f t="shared" si="0"/>
        <v/>
      </c>
      <c r="H10" s="421">
        <v>365</v>
      </c>
      <c r="I10" s="455">
        <v>365</v>
      </c>
      <c r="J10" s="455">
        <v>0</v>
      </c>
      <c r="K10" s="456">
        <v>0</v>
      </c>
    </row>
    <row r="11" spans="1:11" ht="18" customHeight="1">
      <c r="A11" s="162" t="s">
        <v>73</v>
      </c>
      <c r="B11" s="830"/>
      <c r="C11" s="560" t="s">
        <v>76</v>
      </c>
      <c r="D11" s="451">
        <v>5</v>
      </c>
      <c r="E11" s="451" t="s">
        <v>731</v>
      </c>
      <c r="F11" s="141"/>
      <c r="G11" s="835" t="str">
        <f t="shared" si="0"/>
        <v/>
      </c>
      <c r="H11" s="421">
        <v>255</v>
      </c>
      <c r="I11" s="455">
        <v>255</v>
      </c>
      <c r="J11" s="455">
        <v>0</v>
      </c>
      <c r="K11" s="456">
        <v>0</v>
      </c>
    </row>
    <row r="12" spans="1:11" ht="18" customHeight="1">
      <c r="A12" s="243" t="s">
        <v>73</v>
      </c>
      <c r="B12" s="830"/>
      <c r="C12" s="244" t="s">
        <v>74</v>
      </c>
      <c r="D12" s="245">
        <v>1</v>
      </c>
      <c r="E12" s="245" t="s">
        <v>731</v>
      </c>
      <c r="F12" s="249"/>
      <c r="G12" s="836" t="str">
        <f t="shared" si="0"/>
        <v/>
      </c>
      <c r="H12" s="422">
        <v>515</v>
      </c>
      <c r="I12" s="455">
        <v>515</v>
      </c>
      <c r="J12" s="455">
        <v>0</v>
      </c>
      <c r="K12" s="456">
        <v>0</v>
      </c>
    </row>
    <row r="13" spans="1:11" ht="18" customHeight="1">
      <c r="A13" s="162" t="s">
        <v>73</v>
      </c>
      <c r="B13" s="830"/>
      <c r="C13" s="560" t="s">
        <v>74</v>
      </c>
      <c r="D13" s="451">
        <v>2</v>
      </c>
      <c r="E13" s="451" t="s">
        <v>731</v>
      </c>
      <c r="F13" s="141"/>
      <c r="G13" s="835" t="str">
        <f t="shared" si="0"/>
        <v/>
      </c>
      <c r="H13" s="421">
        <v>455</v>
      </c>
      <c r="I13" s="455">
        <v>450</v>
      </c>
      <c r="J13" s="455">
        <v>0</v>
      </c>
      <c r="K13" s="456">
        <v>5</v>
      </c>
    </row>
    <row r="14" spans="1:11" ht="18" customHeight="1">
      <c r="A14" s="162" t="s">
        <v>73</v>
      </c>
      <c r="B14" s="830"/>
      <c r="C14" s="560" t="s">
        <v>74</v>
      </c>
      <c r="D14" s="451">
        <v>3</v>
      </c>
      <c r="E14" s="451" t="s">
        <v>731</v>
      </c>
      <c r="F14" s="141"/>
      <c r="G14" s="835" t="str">
        <f t="shared" si="0"/>
        <v/>
      </c>
      <c r="H14" s="421">
        <v>600</v>
      </c>
      <c r="I14" s="455">
        <v>595</v>
      </c>
      <c r="J14" s="455">
        <v>0</v>
      </c>
      <c r="K14" s="456">
        <v>5</v>
      </c>
    </row>
    <row r="15" spans="1:11" ht="18" customHeight="1">
      <c r="A15" s="162" t="s">
        <v>73</v>
      </c>
      <c r="B15" s="830"/>
      <c r="C15" s="560" t="s">
        <v>74</v>
      </c>
      <c r="D15" s="451">
        <v>4</v>
      </c>
      <c r="E15" s="451" t="s">
        <v>731</v>
      </c>
      <c r="F15" s="141"/>
      <c r="G15" s="835" t="str">
        <f t="shared" si="0"/>
        <v/>
      </c>
      <c r="H15" s="421">
        <v>295</v>
      </c>
      <c r="I15" s="455">
        <v>295</v>
      </c>
      <c r="J15" s="455">
        <v>0</v>
      </c>
      <c r="K15" s="456">
        <v>0</v>
      </c>
    </row>
    <row r="16" spans="1:11" ht="18" customHeight="1">
      <c r="A16" s="162" t="s">
        <v>73</v>
      </c>
      <c r="B16" s="830"/>
      <c r="C16" s="560" t="s">
        <v>74</v>
      </c>
      <c r="D16" s="451">
        <v>5</v>
      </c>
      <c r="E16" s="451" t="s">
        <v>731</v>
      </c>
      <c r="F16" s="141"/>
      <c r="G16" s="835" t="str">
        <f t="shared" si="0"/>
        <v/>
      </c>
      <c r="H16" s="421">
        <v>225</v>
      </c>
      <c r="I16" s="455">
        <v>220</v>
      </c>
      <c r="J16" s="455">
        <v>0</v>
      </c>
      <c r="K16" s="456">
        <v>5</v>
      </c>
    </row>
    <row r="17" spans="1:11" ht="18" customHeight="1">
      <c r="A17" s="162" t="s">
        <v>73</v>
      </c>
      <c r="B17" s="830"/>
      <c r="C17" s="560" t="s">
        <v>74</v>
      </c>
      <c r="D17" s="451">
        <v>6</v>
      </c>
      <c r="E17" s="451" t="s">
        <v>731</v>
      </c>
      <c r="F17" s="141"/>
      <c r="G17" s="835" t="str">
        <f t="shared" si="0"/>
        <v/>
      </c>
      <c r="H17" s="421">
        <v>240</v>
      </c>
      <c r="I17" s="455">
        <v>235</v>
      </c>
      <c r="J17" s="455">
        <v>0</v>
      </c>
      <c r="K17" s="456">
        <v>5</v>
      </c>
    </row>
    <row r="18" spans="1:11" ht="18" customHeight="1">
      <c r="A18" s="162" t="s">
        <v>73</v>
      </c>
      <c r="B18" s="830"/>
      <c r="C18" s="560" t="s">
        <v>78</v>
      </c>
      <c r="D18" s="451">
        <v>1</v>
      </c>
      <c r="E18" s="451" t="s">
        <v>731</v>
      </c>
      <c r="F18" s="141"/>
      <c r="G18" s="835" t="str">
        <f t="shared" si="0"/>
        <v/>
      </c>
      <c r="H18" s="421">
        <v>395</v>
      </c>
      <c r="I18" s="455">
        <v>380</v>
      </c>
      <c r="J18" s="455">
        <v>10</v>
      </c>
      <c r="K18" s="456">
        <v>5</v>
      </c>
    </row>
    <row r="19" spans="1:11" ht="18" customHeight="1">
      <c r="A19" s="162" t="s">
        <v>73</v>
      </c>
      <c r="B19" s="830"/>
      <c r="C19" s="560" t="s">
        <v>78</v>
      </c>
      <c r="D19" s="451">
        <v>2</v>
      </c>
      <c r="E19" s="451" t="s">
        <v>731</v>
      </c>
      <c r="F19" s="141"/>
      <c r="G19" s="835" t="str">
        <f t="shared" si="0"/>
        <v/>
      </c>
      <c r="H19" s="421">
        <v>500</v>
      </c>
      <c r="I19" s="455">
        <v>480</v>
      </c>
      <c r="J19" s="455">
        <v>0</v>
      </c>
      <c r="K19" s="456">
        <v>20</v>
      </c>
    </row>
    <row r="20" spans="1:11" ht="18" customHeight="1">
      <c r="A20" s="162" t="s">
        <v>73</v>
      </c>
      <c r="B20" s="830"/>
      <c r="C20" s="560" t="s">
        <v>78</v>
      </c>
      <c r="D20" s="451">
        <v>3</v>
      </c>
      <c r="E20" s="451" t="s">
        <v>731</v>
      </c>
      <c r="F20" s="141"/>
      <c r="G20" s="835" t="str">
        <f t="shared" si="0"/>
        <v/>
      </c>
      <c r="H20" s="421">
        <v>355</v>
      </c>
      <c r="I20" s="455">
        <v>330</v>
      </c>
      <c r="J20" s="455">
        <v>20</v>
      </c>
      <c r="K20" s="456">
        <v>5</v>
      </c>
    </row>
    <row r="21" spans="1:11" ht="18" customHeight="1">
      <c r="A21" s="162" t="s">
        <v>73</v>
      </c>
      <c r="B21" s="830"/>
      <c r="C21" s="560" t="s">
        <v>78</v>
      </c>
      <c r="D21" s="451">
        <v>4</v>
      </c>
      <c r="E21" s="451" t="s">
        <v>731</v>
      </c>
      <c r="F21" s="141"/>
      <c r="G21" s="835" t="str">
        <f t="shared" si="0"/>
        <v/>
      </c>
      <c r="H21" s="421">
        <v>375</v>
      </c>
      <c r="I21" s="455">
        <v>335</v>
      </c>
      <c r="J21" s="455">
        <v>30</v>
      </c>
      <c r="K21" s="456">
        <v>10</v>
      </c>
    </row>
    <row r="22" spans="1:11" ht="18" customHeight="1">
      <c r="A22" s="162" t="s">
        <v>73</v>
      </c>
      <c r="B22" s="830"/>
      <c r="C22" s="560" t="s">
        <v>77</v>
      </c>
      <c r="D22" s="451">
        <v>1</v>
      </c>
      <c r="E22" s="451" t="s">
        <v>731</v>
      </c>
      <c r="F22" s="141"/>
      <c r="G22" s="835" t="str">
        <f t="shared" si="0"/>
        <v/>
      </c>
      <c r="H22" s="421">
        <v>565</v>
      </c>
      <c r="I22" s="455">
        <v>430</v>
      </c>
      <c r="J22" s="455">
        <v>110</v>
      </c>
      <c r="K22" s="456">
        <v>25</v>
      </c>
    </row>
    <row r="23" spans="1:11" ht="18" customHeight="1">
      <c r="A23" s="162" t="s">
        <v>73</v>
      </c>
      <c r="B23" s="830"/>
      <c r="C23" s="560" t="s">
        <v>77</v>
      </c>
      <c r="D23" s="451">
        <v>2</v>
      </c>
      <c r="E23" s="451" t="s">
        <v>731</v>
      </c>
      <c r="F23" s="141"/>
      <c r="G23" s="835" t="str">
        <f t="shared" si="0"/>
        <v/>
      </c>
      <c r="H23" s="421">
        <v>470</v>
      </c>
      <c r="I23" s="455">
        <v>300</v>
      </c>
      <c r="J23" s="455">
        <v>130</v>
      </c>
      <c r="K23" s="456">
        <v>40</v>
      </c>
    </row>
    <row r="24" spans="1:11" ht="18" customHeight="1">
      <c r="A24" s="162" t="s">
        <v>73</v>
      </c>
      <c r="B24" s="830"/>
      <c r="C24" s="560" t="s">
        <v>77</v>
      </c>
      <c r="D24" s="451">
        <v>3</v>
      </c>
      <c r="E24" s="451" t="s">
        <v>731</v>
      </c>
      <c r="F24" s="141"/>
      <c r="G24" s="835" t="str">
        <f t="shared" si="0"/>
        <v/>
      </c>
      <c r="H24" s="421">
        <v>615</v>
      </c>
      <c r="I24" s="455">
        <v>540</v>
      </c>
      <c r="J24" s="455">
        <v>60</v>
      </c>
      <c r="K24" s="456">
        <v>15</v>
      </c>
    </row>
    <row r="25" spans="1:11" ht="18" customHeight="1">
      <c r="A25" s="162" t="s">
        <v>73</v>
      </c>
      <c r="B25" s="830"/>
      <c r="C25" s="560" t="s">
        <v>77</v>
      </c>
      <c r="D25" s="451">
        <v>4</v>
      </c>
      <c r="E25" s="451" t="s">
        <v>731</v>
      </c>
      <c r="F25" s="141"/>
      <c r="G25" s="835" t="str">
        <f t="shared" si="0"/>
        <v/>
      </c>
      <c r="H25" s="421">
        <v>470</v>
      </c>
      <c r="I25" s="455">
        <v>455</v>
      </c>
      <c r="J25" s="455">
        <v>10</v>
      </c>
      <c r="K25" s="456">
        <v>5</v>
      </c>
    </row>
    <row r="26" spans="1:11" ht="18" customHeight="1">
      <c r="A26" s="162" t="s">
        <v>73</v>
      </c>
      <c r="B26" s="830"/>
      <c r="C26" s="560" t="s">
        <v>77</v>
      </c>
      <c r="D26" s="451">
        <v>6</v>
      </c>
      <c r="E26" s="451" t="s">
        <v>731</v>
      </c>
      <c r="F26" s="141"/>
      <c r="G26" s="835" t="str">
        <f t="shared" si="0"/>
        <v/>
      </c>
      <c r="H26" s="421">
        <v>245</v>
      </c>
      <c r="I26" s="455">
        <v>245</v>
      </c>
      <c r="J26" s="455">
        <v>0</v>
      </c>
      <c r="K26" s="456">
        <v>0</v>
      </c>
    </row>
    <row r="27" spans="1:11" ht="18" customHeight="1">
      <c r="A27" s="165" t="s">
        <v>73</v>
      </c>
      <c r="B27" s="831"/>
      <c r="C27" s="454" t="s">
        <v>79</v>
      </c>
      <c r="D27" s="452"/>
      <c r="E27" s="452"/>
      <c r="F27" s="142"/>
      <c r="G27" s="837" t="str">
        <f t="shared" si="0"/>
        <v/>
      </c>
      <c r="H27" s="420">
        <v>785</v>
      </c>
      <c r="I27" s="455">
        <v>740</v>
      </c>
      <c r="J27" s="455">
        <v>40</v>
      </c>
      <c r="K27" s="456">
        <v>5</v>
      </c>
    </row>
    <row r="28" spans="1:11" ht="18" customHeight="1">
      <c r="A28" s="320" t="s">
        <v>80</v>
      </c>
      <c r="B28" s="829"/>
      <c r="C28" s="453" t="s">
        <v>82</v>
      </c>
      <c r="D28" s="450">
        <v>1</v>
      </c>
      <c r="E28" s="450" t="s">
        <v>731</v>
      </c>
      <c r="F28" s="138"/>
      <c r="G28" s="834" t="str">
        <f t="shared" si="0"/>
        <v/>
      </c>
      <c r="H28" s="516">
        <v>320</v>
      </c>
      <c r="I28" s="517">
        <v>315</v>
      </c>
      <c r="J28" s="517">
        <v>0</v>
      </c>
      <c r="K28" s="518">
        <v>5</v>
      </c>
    </row>
    <row r="29" spans="1:11" ht="18" customHeight="1">
      <c r="A29" s="162" t="s">
        <v>80</v>
      </c>
      <c r="B29" s="830"/>
      <c r="C29" s="560" t="s">
        <v>82</v>
      </c>
      <c r="D29" s="451">
        <v>2</v>
      </c>
      <c r="E29" s="451" t="s">
        <v>731</v>
      </c>
      <c r="F29" s="141"/>
      <c r="G29" s="835" t="str">
        <f t="shared" si="0"/>
        <v/>
      </c>
      <c r="H29" s="421">
        <v>305</v>
      </c>
      <c r="I29" s="455">
        <v>300</v>
      </c>
      <c r="J29" s="455">
        <v>0</v>
      </c>
      <c r="K29" s="456">
        <v>5</v>
      </c>
    </row>
    <row r="30" spans="1:11" ht="18" customHeight="1">
      <c r="A30" s="162" t="s">
        <v>80</v>
      </c>
      <c r="B30" s="830"/>
      <c r="C30" s="560" t="s">
        <v>82</v>
      </c>
      <c r="D30" s="451">
        <v>3</v>
      </c>
      <c r="E30" s="451" t="s">
        <v>731</v>
      </c>
      <c r="F30" s="141"/>
      <c r="G30" s="835" t="str">
        <f t="shared" si="0"/>
        <v/>
      </c>
      <c r="H30" s="421">
        <v>280</v>
      </c>
      <c r="I30" s="455">
        <v>280</v>
      </c>
      <c r="J30" s="455">
        <v>0</v>
      </c>
      <c r="K30" s="456">
        <v>0</v>
      </c>
    </row>
    <row r="31" spans="1:11" ht="18" customHeight="1">
      <c r="A31" s="162" t="s">
        <v>80</v>
      </c>
      <c r="B31" s="830"/>
      <c r="C31" s="560" t="s">
        <v>82</v>
      </c>
      <c r="D31" s="451">
        <v>4</v>
      </c>
      <c r="E31" s="451" t="s">
        <v>731</v>
      </c>
      <c r="F31" s="141"/>
      <c r="G31" s="835" t="str">
        <f t="shared" si="0"/>
        <v/>
      </c>
      <c r="H31" s="421">
        <v>365</v>
      </c>
      <c r="I31" s="455">
        <v>360</v>
      </c>
      <c r="J31" s="455">
        <v>0</v>
      </c>
      <c r="K31" s="456">
        <v>5</v>
      </c>
    </row>
    <row r="32" spans="1:11" ht="18" customHeight="1">
      <c r="A32" s="162" t="s">
        <v>80</v>
      </c>
      <c r="B32" s="830"/>
      <c r="C32" s="560" t="s">
        <v>82</v>
      </c>
      <c r="D32" s="451">
        <v>5</v>
      </c>
      <c r="E32" s="451" t="s">
        <v>731</v>
      </c>
      <c r="F32" s="141"/>
      <c r="G32" s="835" t="str">
        <f t="shared" si="0"/>
        <v/>
      </c>
      <c r="H32" s="421">
        <v>330</v>
      </c>
      <c r="I32" s="455">
        <v>330</v>
      </c>
      <c r="J32" s="455">
        <v>0</v>
      </c>
      <c r="K32" s="456">
        <v>0</v>
      </c>
    </row>
    <row r="33" spans="1:11" ht="18" customHeight="1">
      <c r="A33" s="162" t="s">
        <v>80</v>
      </c>
      <c r="B33" s="830"/>
      <c r="C33" s="560" t="s">
        <v>83</v>
      </c>
      <c r="D33" s="451">
        <v>1</v>
      </c>
      <c r="E33" s="451" t="s">
        <v>731</v>
      </c>
      <c r="F33" s="141"/>
      <c r="G33" s="835" t="str">
        <f t="shared" si="0"/>
        <v/>
      </c>
      <c r="H33" s="421">
        <v>510</v>
      </c>
      <c r="I33" s="455">
        <v>500</v>
      </c>
      <c r="J33" s="455">
        <v>0</v>
      </c>
      <c r="K33" s="456">
        <v>10</v>
      </c>
    </row>
    <row r="34" spans="1:11" ht="18" customHeight="1">
      <c r="A34" s="162" t="s">
        <v>80</v>
      </c>
      <c r="B34" s="830"/>
      <c r="C34" s="560" t="s">
        <v>83</v>
      </c>
      <c r="D34" s="451">
        <v>2</v>
      </c>
      <c r="E34" s="451" t="s">
        <v>731</v>
      </c>
      <c r="F34" s="141"/>
      <c r="G34" s="835" t="str">
        <f t="shared" si="0"/>
        <v/>
      </c>
      <c r="H34" s="421">
        <v>275</v>
      </c>
      <c r="I34" s="455">
        <v>270</v>
      </c>
      <c r="J34" s="455">
        <v>0</v>
      </c>
      <c r="K34" s="456">
        <v>5</v>
      </c>
    </row>
    <row r="35" spans="1:11" ht="18" customHeight="1">
      <c r="A35" s="162" t="s">
        <v>80</v>
      </c>
      <c r="B35" s="830"/>
      <c r="C35" s="560" t="s">
        <v>83</v>
      </c>
      <c r="D35" s="451">
        <v>3</v>
      </c>
      <c r="E35" s="451" t="s">
        <v>731</v>
      </c>
      <c r="F35" s="141"/>
      <c r="G35" s="835" t="str">
        <f t="shared" si="0"/>
        <v/>
      </c>
      <c r="H35" s="421">
        <v>320</v>
      </c>
      <c r="I35" s="455">
        <v>320</v>
      </c>
      <c r="J35" s="455">
        <v>0</v>
      </c>
      <c r="K35" s="456">
        <v>0</v>
      </c>
    </row>
    <row r="36" spans="1:11" ht="18" customHeight="1">
      <c r="A36" s="162" t="s">
        <v>80</v>
      </c>
      <c r="B36" s="830"/>
      <c r="C36" s="560" t="s">
        <v>83</v>
      </c>
      <c r="D36" s="451">
        <v>4</v>
      </c>
      <c r="E36" s="451" t="s">
        <v>731</v>
      </c>
      <c r="F36" s="141"/>
      <c r="G36" s="835" t="str">
        <f t="shared" si="0"/>
        <v/>
      </c>
      <c r="H36" s="421">
        <v>445</v>
      </c>
      <c r="I36" s="455">
        <v>435</v>
      </c>
      <c r="J36" s="455">
        <v>0</v>
      </c>
      <c r="K36" s="456">
        <v>10</v>
      </c>
    </row>
    <row r="37" spans="1:11" ht="18" customHeight="1">
      <c r="A37" s="162" t="s">
        <v>80</v>
      </c>
      <c r="B37" s="830"/>
      <c r="C37" s="560" t="s">
        <v>83</v>
      </c>
      <c r="D37" s="451">
        <v>5</v>
      </c>
      <c r="E37" s="451" t="s">
        <v>731</v>
      </c>
      <c r="F37" s="141"/>
      <c r="G37" s="835" t="str">
        <f t="shared" si="0"/>
        <v/>
      </c>
      <c r="H37" s="421">
        <v>315</v>
      </c>
      <c r="I37" s="455">
        <v>310</v>
      </c>
      <c r="J37" s="455">
        <v>0</v>
      </c>
      <c r="K37" s="456">
        <v>5</v>
      </c>
    </row>
    <row r="38" spans="1:11" ht="18" customHeight="1">
      <c r="A38" s="162" t="s">
        <v>80</v>
      </c>
      <c r="B38" s="830"/>
      <c r="C38" s="560" t="s">
        <v>83</v>
      </c>
      <c r="D38" s="451">
        <v>6</v>
      </c>
      <c r="E38" s="451" t="s">
        <v>731</v>
      </c>
      <c r="F38" s="141"/>
      <c r="G38" s="835" t="str">
        <f t="shared" si="0"/>
        <v/>
      </c>
      <c r="H38" s="421">
        <v>190</v>
      </c>
      <c r="I38" s="455">
        <v>185</v>
      </c>
      <c r="J38" s="455">
        <v>0</v>
      </c>
      <c r="K38" s="456">
        <v>5</v>
      </c>
    </row>
    <row r="39" spans="1:11" ht="18" customHeight="1">
      <c r="A39" s="162" t="s">
        <v>80</v>
      </c>
      <c r="B39" s="830"/>
      <c r="C39" s="560" t="s">
        <v>81</v>
      </c>
      <c r="D39" s="451">
        <v>1</v>
      </c>
      <c r="E39" s="451" t="s">
        <v>731</v>
      </c>
      <c r="F39" s="141"/>
      <c r="G39" s="835" t="str">
        <f t="shared" si="0"/>
        <v/>
      </c>
      <c r="H39" s="421">
        <v>415</v>
      </c>
      <c r="I39" s="455">
        <v>165</v>
      </c>
      <c r="J39" s="455">
        <v>240</v>
      </c>
      <c r="K39" s="456">
        <v>10</v>
      </c>
    </row>
    <row r="40" spans="1:11" ht="18" customHeight="1">
      <c r="A40" s="162" t="s">
        <v>80</v>
      </c>
      <c r="B40" s="830"/>
      <c r="C40" s="560" t="s">
        <v>81</v>
      </c>
      <c r="D40" s="451">
        <v>2</v>
      </c>
      <c r="E40" s="451" t="s">
        <v>731</v>
      </c>
      <c r="F40" s="141"/>
      <c r="G40" s="835" t="str">
        <f t="shared" si="0"/>
        <v/>
      </c>
      <c r="H40" s="421">
        <v>250</v>
      </c>
      <c r="I40" s="455">
        <v>5</v>
      </c>
      <c r="J40" s="455">
        <v>240</v>
      </c>
      <c r="K40" s="456">
        <v>5</v>
      </c>
    </row>
    <row r="41" spans="1:11" ht="18" customHeight="1">
      <c r="A41" s="162" t="s">
        <v>80</v>
      </c>
      <c r="B41" s="830"/>
      <c r="C41" s="560" t="s">
        <v>81</v>
      </c>
      <c r="D41" s="451">
        <v>3</v>
      </c>
      <c r="E41" s="451" t="s">
        <v>731</v>
      </c>
      <c r="F41" s="141"/>
      <c r="G41" s="835" t="str">
        <f t="shared" si="0"/>
        <v/>
      </c>
      <c r="H41" s="421">
        <v>395</v>
      </c>
      <c r="I41" s="455">
        <v>360</v>
      </c>
      <c r="J41" s="455">
        <v>30</v>
      </c>
      <c r="K41" s="456">
        <v>5</v>
      </c>
    </row>
    <row r="42" spans="1:11" ht="18" customHeight="1">
      <c r="A42" s="162" t="s">
        <v>80</v>
      </c>
      <c r="B42" s="830"/>
      <c r="C42" s="560" t="s">
        <v>81</v>
      </c>
      <c r="D42" s="451">
        <v>4</v>
      </c>
      <c r="E42" s="451" t="s">
        <v>731</v>
      </c>
      <c r="F42" s="141"/>
      <c r="G42" s="835" t="str">
        <f t="shared" si="0"/>
        <v/>
      </c>
      <c r="H42" s="421">
        <v>495</v>
      </c>
      <c r="I42" s="455">
        <v>485</v>
      </c>
      <c r="J42" s="455">
        <v>0</v>
      </c>
      <c r="K42" s="456">
        <v>10</v>
      </c>
    </row>
    <row r="43" spans="1:11" ht="18" customHeight="1">
      <c r="A43" s="162" t="s">
        <v>80</v>
      </c>
      <c r="B43" s="830"/>
      <c r="C43" s="560" t="s">
        <v>81</v>
      </c>
      <c r="D43" s="451">
        <v>5</v>
      </c>
      <c r="E43" s="451" t="s">
        <v>731</v>
      </c>
      <c r="F43" s="141"/>
      <c r="G43" s="835" t="str">
        <f t="shared" si="0"/>
        <v/>
      </c>
      <c r="H43" s="421">
        <v>305</v>
      </c>
      <c r="I43" s="455">
        <v>295</v>
      </c>
      <c r="J43" s="455">
        <v>10</v>
      </c>
      <c r="K43" s="456">
        <v>0</v>
      </c>
    </row>
    <row r="44" spans="1:11" ht="18" customHeight="1">
      <c r="A44" s="162" t="s">
        <v>80</v>
      </c>
      <c r="B44" s="830"/>
      <c r="C44" s="560" t="s">
        <v>81</v>
      </c>
      <c r="D44" s="451">
        <v>6</v>
      </c>
      <c r="E44" s="451" t="s">
        <v>731</v>
      </c>
      <c r="F44" s="141"/>
      <c r="G44" s="835" t="str">
        <f t="shared" si="0"/>
        <v/>
      </c>
      <c r="H44" s="421">
        <v>465</v>
      </c>
      <c r="I44" s="455">
        <v>400</v>
      </c>
      <c r="J44" s="455">
        <v>60</v>
      </c>
      <c r="K44" s="456">
        <v>5</v>
      </c>
    </row>
    <row r="45" spans="1:11" ht="18" customHeight="1">
      <c r="A45" s="162" t="s">
        <v>80</v>
      </c>
      <c r="B45" s="830"/>
      <c r="C45" s="560" t="s">
        <v>81</v>
      </c>
      <c r="D45" s="451">
        <v>7</v>
      </c>
      <c r="E45" s="451" t="s">
        <v>731</v>
      </c>
      <c r="F45" s="141"/>
      <c r="G45" s="835" t="str">
        <f t="shared" si="0"/>
        <v/>
      </c>
      <c r="H45" s="421">
        <v>490</v>
      </c>
      <c r="I45" s="455">
        <v>485</v>
      </c>
      <c r="J45" s="455">
        <v>0</v>
      </c>
      <c r="K45" s="456">
        <v>5</v>
      </c>
    </row>
    <row r="46" spans="1:11" ht="18" customHeight="1">
      <c r="A46" s="162" t="s">
        <v>80</v>
      </c>
      <c r="B46" s="830"/>
      <c r="C46" s="560" t="s">
        <v>81</v>
      </c>
      <c r="D46" s="451">
        <v>8</v>
      </c>
      <c r="E46" s="451" t="s">
        <v>731</v>
      </c>
      <c r="F46" s="141"/>
      <c r="G46" s="835" t="str">
        <f t="shared" si="0"/>
        <v/>
      </c>
      <c r="H46" s="421">
        <v>205</v>
      </c>
      <c r="I46" s="455">
        <v>200</v>
      </c>
      <c r="J46" s="455">
        <v>0</v>
      </c>
      <c r="K46" s="456">
        <v>5</v>
      </c>
    </row>
    <row r="47" spans="1:11" ht="18" customHeight="1">
      <c r="A47" s="165" t="s">
        <v>80</v>
      </c>
      <c r="B47" s="831"/>
      <c r="C47" s="454" t="s">
        <v>520</v>
      </c>
      <c r="D47" s="452"/>
      <c r="E47" s="452"/>
      <c r="F47" s="142"/>
      <c r="G47" s="837" t="str">
        <f t="shared" si="0"/>
        <v/>
      </c>
      <c r="H47" s="420">
        <v>360</v>
      </c>
      <c r="I47" s="457">
        <v>330</v>
      </c>
      <c r="J47" s="457">
        <v>20</v>
      </c>
      <c r="K47" s="458">
        <v>10</v>
      </c>
    </row>
    <row r="48" spans="1:11" ht="18" customHeight="1">
      <c r="A48" s="320" t="s">
        <v>84</v>
      </c>
      <c r="B48" s="829"/>
      <c r="C48" s="453" t="s">
        <v>88</v>
      </c>
      <c r="D48" s="450">
        <v>1</v>
      </c>
      <c r="E48" s="450" t="s">
        <v>731</v>
      </c>
      <c r="F48" s="138"/>
      <c r="G48" s="834" t="str">
        <f t="shared" si="0"/>
        <v/>
      </c>
      <c r="H48" s="470">
        <v>620</v>
      </c>
      <c r="I48" s="326">
        <v>355</v>
      </c>
      <c r="J48" s="326">
        <v>250</v>
      </c>
      <c r="K48" s="327">
        <v>15</v>
      </c>
    </row>
    <row r="49" spans="1:15" ht="18" customHeight="1">
      <c r="A49" s="162" t="s">
        <v>84</v>
      </c>
      <c r="B49" s="830"/>
      <c r="C49" s="560" t="s">
        <v>88</v>
      </c>
      <c r="D49" s="451">
        <v>2</v>
      </c>
      <c r="E49" s="451" t="s">
        <v>731</v>
      </c>
      <c r="F49" s="141"/>
      <c r="G49" s="835" t="str">
        <f t="shared" si="0"/>
        <v/>
      </c>
      <c r="H49" s="421">
        <v>410</v>
      </c>
      <c r="I49" s="455">
        <v>285</v>
      </c>
      <c r="J49" s="455">
        <v>110</v>
      </c>
      <c r="K49" s="456">
        <v>15</v>
      </c>
    </row>
    <row r="50" spans="1:15" ht="18" customHeight="1">
      <c r="A50" s="162" t="s">
        <v>84</v>
      </c>
      <c r="B50" s="830"/>
      <c r="C50" s="560" t="s">
        <v>88</v>
      </c>
      <c r="D50" s="451">
        <v>3</v>
      </c>
      <c r="E50" s="451" t="s">
        <v>731</v>
      </c>
      <c r="F50" s="141"/>
      <c r="G50" s="835" t="str">
        <f t="shared" si="0"/>
        <v/>
      </c>
      <c r="H50" s="421">
        <v>260</v>
      </c>
      <c r="I50" s="455">
        <v>205</v>
      </c>
      <c r="J50" s="455">
        <v>50</v>
      </c>
      <c r="K50" s="456">
        <v>5</v>
      </c>
    </row>
    <row r="51" spans="1:15" ht="18" customHeight="1">
      <c r="A51" s="162" t="s">
        <v>84</v>
      </c>
      <c r="B51" s="830"/>
      <c r="C51" s="560" t="s">
        <v>88</v>
      </c>
      <c r="D51" s="451">
        <v>4</v>
      </c>
      <c r="E51" s="451" t="s">
        <v>731</v>
      </c>
      <c r="F51" s="141"/>
      <c r="G51" s="835" t="str">
        <f t="shared" si="0"/>
        <v/>
      </c>
      <c r="H51" s="421">
        <v>635</v>
      </c>
      <c r="I51" s="455">
        <v>280</v>
      </c>
      <c r="J51" s="455">
        <v>330</v>
      </c>
      <c r="K51" s="456">
        <v>25</v>
      </c>
    </row>
    <row r="52" spans="1:15" ht="18" customHeight="1">
      <c r="A52" s="162" t="s">
        <v>84</v>
      </c>
      <c r="B52" s="830"/>
      <c r="C52" s="560" t="s">
        <v>88</v>
      </c>
      <c r="D52" s="451">
        <v>5</v>
      </c>
      <c r="E52" s="451" t="s">
        <v>731</v>
      </c>
      <c r="F52" s="141"/>
      <c r="G52" s="835" t="str">
        <f t="shared" si="0"/>
        <v/>
      </c>
      <c r="H52" s="421">
        <v>775</v>
      </c>
      <c r="I52" s="455">
        <v>100</v>
      </c>
      <c r="J52" s="455">
        <v>670</v>
      </c>
      <c r="K52" s="456">
        <v>5</v>
      </c>
    </row>
    <row r="53" spans="1:15" ht="18" customHeight="1">
      <c r="A53" s="162" t="s">
        <v>84</v>
      </c>
      <c r="B53" s="830"/>
      <c r="C53" s="560" t="s">
        <v>88</v>
      </c>
      <c r="D53" s="451">
        <v>6</v>
      </c>
      <c r="E53" s="451" t="s">
        <v>731</v>
      </c>
      <c r="F53" s="141"/>
      <c r="G53" s="835" t="str">
        <f t="shared" si="0"/>
        <v/>
      </c>
      <c r="H53" s="421">
        <v>460</v>
      </c>
      <c r="I53" s="455">
        <v>75</v>
      </c>
      <c r="J53" s="455">
        <v>380</v>
      </c>
      <c r="K53" s="456">
        <v>5</v>
      </c>
    </row>
    <row r="54" spans="1:15" ht="18" customHeight="1">
      <c r="A54" s="162" t="s">
        <v>84</v>
      </c>
      <c r="B54" s="830"/>
      <c r="C54" s="560" t="s">
        <v>88</v>
      </c>
      <c r="D54" s="451">
        <v>7</v>
      </c>
      <c r="E54" s="451" t="s">
        <v>731</v>
      </c>
      <c r="F54" s="141"/>
      <c r="G54" s="835" t="str">
        <f t="shared" si="0"/>
        <v/>
      </c>
      <c r="H54" s="421">
        <v>350</v>
      </c>
      <c r="I54" s="455">
        <v>295</v>
      </c>
      <c r="J54" s="455">
        <v>50</v>
      </c>
      <c r="K54" s="456">
        <v>5</v>
      </c>
    </row>
    <row r="55" spans="1:15" ht="18" customHeight="1">
      <c r="A55" s="162" t="s">
        <v>84</v>
      </c>
      <c r="B55" s="830"/>
      <c r="C55" s="560" t="s">
        <v>88</v>
      </c>
      <c r="D55" s="451">
        <v>8</v>
      </c>
      <c r="E55" s="451" t="s">
        <v>731</v>
      </c>
      <c r="F55" s="141"/>
      <c r="G55" s="835" t="str">
        <f t="shared" si="0"/>
        <v/>
      </c>
      <c r="H55" s="421">
        <v>255</v>
      </c>
      <c r="I55" s="455">
        <v>145</v>
      </c>
      <c r="J55" s="455">
        <v>90</v>
      </c>
      <c r="K55" s="456">
        <v>20</v>
      </c>
      <c r="M55" s="431"/>
      <c r="N55" s="431"/>
      <c r="O55" s="431"/>
    </row>
    <row r="56" spans="1:15" ht="18" customHeight="1">
      <c r="A56" s="162" t="s">
        <v>84</v>
      </c>
      <c r="B56" s="830"/>
      <c r="C56" s="560" t="s">
        <v>88</v>
      </c>
      <c r="D56" s="451">
        <v>9</v>
      </c>
      <c r="E56" s="451" t="s">
        <v>731</v>
      </c>
      <c r="F56" s="141"/>
      <c r="G56" s="835" t="str">
        <f t="shared" si="0"/>
        <v/>
      </c>
      <c r="H56" s="421">
        <v>830</v>
      </c>
      <c r="I56" s="455">
        <v>105</v>
      </c>
      <c r="J56" s="455">
        <v>720</v>
      </c>
      <c r="K56" s="456">
        <v>5</v>
      </c>
    </row>
    <row r="57" spans="1:15" ht="18" customHeight="1">
      <c r="A57" s="162" t="s">
        <v>84</v>
      </c>
      <c r="B57" s="830"/>
      <c r="C57" s="560" t="s">
        <v>88</v>
      </c>
      <c r="D57" s="451">
        <v>10</v>
      </c>
      <c r="E57" s="451" t="s">
        <v>731</v>
      </c>
      <c r="F57" s="141"/>
      <c r="G57" s="835" t="str">
        <f t="shared" si="0"/>
        <v/>
      </c>
      <c r="H57" s="421">
        <v>425</v>
      </c>
      <c r="I57" s="455">
        <v>325</v>
      </c>
      <c r="J57" s="455">
        <v>70</v>
      </c>
      <c r="K57" s="456">
        <v>30</v>
      </c>
    </row>
    <row r="58" spans="1:15" ht="18" customHeight="1">
      <c r="A58" s="162" t="s">
        <v>84</v>
      </c>
      <c r="B58" s="830"/>
      <c r="C58" s="560" t="s">
        <v>88</v>
      </c>
      <c r="D58" s="451">
        <v>11</v>
      </c>
      <c r="E58" s="451" t="s">
        <v>731</v>
      </c>
      <c r="F58" s="141"/>
      <c r="G58" s="835" t="str">
        <f t="shared" si="0"/>
        <v/>
      </c>
      <c r="H58" s="421">
        <v>360</v>
      </c>
      <c r="I58" s="455">
        <v>200</v>
      </c>
      <c r="J58" s="455">
        <v>150</v>
      </c>
      <c r="K58" s="456">
        <v>10</v>
      </c>
    </row>
    <row r="59" spans="1:15" ht="18" customHeight="1">
      <c r="A59" s="162" t="s">
        <v>84</v>
      </c>
      <c r="B59" s="830"/>
      <c r="C59" s="560" t="s">
        <v>88</v>
      </c>
      <c r="D59" s="451">
        <v>12</v>
      </c>
      <c r="E59" s="451" t="s">
        <v>731</v>
      </c>
      <c r="F59" s="141"/>
      <c r="G59" s="835" t="str">
        <f t="shared" si="0"/>
        <v/>
      </c>
      <c r="H59" s="421">
        <v>220</v>
      </c>
      <c r="I59" s="455">
        <v>160</v>
      </c>
      <c r="J59" s="455">
        <v>60</v>
      </c>
      <c r="K59" s="456">
        <v>0</v>
      </c>
    </row>
    <row r="60" spans="1:15" ht="18" customHeight="1">
      <c r="A60" s="162" t="s">
        <v>84</v>
      </c>
      <c r="B60" s="830"/>
      <c r="C60" s="560" t="s">
        <v>88</v>
      </c>
      <c r="D60" s="451">
        <v>13</v>
      </c>
      <c r="E60" s="451" t="s">
        <v>731</v>
      </c>
      <c r="F60" s="141"/>
      <c r="G60" s="835" t="str">
        <f t="shared" si="0"/>
        <v/>
      </c>
      <c r="H60" s="421">
        <v>220</v>
      </c>
      <c r="I60" s="455">
        <v>205</v>
      </c>
      <c r="J60" s="455">
        <v>10</v>
      </c>
      <c r="K60" s="456">
        <v>5</v>
      </c>
    </row>
    <row r="61" spans="1:15" ht="18" customHeight="1">
      <c r="A61" s="165" t="s">
        <v>84</v>
      </c>
      <c r="B61" s="831"/>
      <c r="C61" s="454" t="s">
        <v>86</v>
      </c>
      <c r="D61" s="159" t="s">
        <v>87</v>
      </c>
      <c r="E61" s="452"/>
      <c r="F61" s="142"/>
      <c r="G61" s="837" t="str">
        <f t="shared" si="0"/>
        <v/>
      </c>
      <c r="H61" s="420">
        <v>610</v>
      </c>
      <c r="I61" s="457">
        <v>130</v>
      </c>
      <c r="J61" s="457">
        <v>460</v>
      </c>
      <c r="K61" s="458">
        <v>20</v>
      </c>
    </row>
    <row r="62" spans="1:15" ht="18" customHeight="1">
      <c r="A62" s="320" t="s">
        <v>89</v>
      </c>
      <c r="B62" s="829"/>
      <c r="C62" s="453" t="s">
        <v>90</v>
      </c>
      <c r="D62" s="450">
        <v>1</v>
      </c>
      <c r="E62" s="450" t="s">
        <v>731</v>
      </c>
      <c r="F62" s="138"/>
      <c r="G62" s="834" t="str">
        <f t="shared" si="0"/>
        <v/>
      </c>
      <c r="H62" s="470">
        <v>465</v>
      </c>
      <c r="I62" s="326">
        <v>405</v>
      </c>
      <c r="J62" s="326">
        <v>50</v>
      </c>
      <c r="K62" s="327">
        <v>10</v>
      </c>
    </row>
    <row r="63" spans="1:15" ht="18" customHeight="1">
      <c r="A63" s="162" t="s">
        <v>89</v>
      </c>
      <c r="B63" s="830"/>
      <c r="C63" s="560" t="s">
        <v>90</v>
      </c>
      <c r="D63" s="451">
        <v>2</v>
      </c>
      <c r="E63" s="451" t="s">
        <v>731</v>
      </c>
      <c r="F63" s="141"/>
      <c r="G63" s="835" t="str">
        <f t="shared" si="0"/>
        <v/>
      </c>
      <c r="H63" s="421">
        <v>550</v>
      </c>
      <c r="I63" s="455">
        <v>315</v>
      </c>
      <c r="J63" s="455">
        <v>230</v>
      </c>
      <c r="K63" s="456">
        <v>5</v>
      </c>
    </row>
    <row r="64" spans="1:15" ht="18" customHeight="1">
      <c r="A64" s="162" t="s">
        <v>89</v>
      </c>
      <c r="B64" s="830"/>
      <c r="C64" s="560" t="s">
        <v>90</v>
      </c>
      <c r="D64" s="451">
        <v>3</v>
      </c>
      <c r="E64" s="451" t="s">
        <v>731</v>
      </c>
      <c r="F64" s="141"/>
      <c r="G64" s="835" t="str">
        <f t="shared" si="0"/>
        <v/>
      </c>
      <c r="H64" s="421">
        <v>355</v>
      </c>
      <c r="I64" s="455">
        <v>325</v>
      </c>
      <c r="J64" s="455">
        <v>30</v>
      </c>
      <c r="K64" s="456">
        <v>0</v>
      </c>
    </row>
    <row r="65" spans="1:11" ht="18" customHeight="1">
      <c r="A65" s="162" t="s">
        <v>89</v>
      </c>
      <c r="B65" s="830"/>
      <c r="C65" s="560" t="s">
        <v>90</v>
      </c>
      <c r="D65" s="451">
        <v>4</v>
      </c>
      <c r="E65" s="451" t="s">
        <v>731</v>
      </c>
      <c r="F65" s="141"/>
      <c r="G65" s="835" t="str">
        <f t="shared" si="0"/>
        <v/>
      </c>
      <c r="H65" s="421">
        <v>360</v>
      </c>
      <c r="I65" s="455">
        <v>355</v>
      </c>
      <c r="J65" s="455">
        <v>0</v>
      </c>
      <c r="K65" s="456">
        <v>5</v>
      </c>
    </row>
    <row r="66" spans="1:11" ht="18" customHeight="1">
      <c r="A66" s="162" t="s">
        <v>89</v>
      </c>
      <c r="B66" s="830"/>
      <c r="C66" s="560" t="s">
        <v>90</v>
      </c>
      <c r="D66" s="451">
        <v>5</v>
      </c>
      <c r="E66" s="451" t="s">
        <v>731</v>
      </c>
      <c r="F66" s="141"/>
      <c r="G66" s="835" t="str">
        <f t="shared" si="0"/>
        <v/>
      </c>
      <c r="H66" s="421">
        <v>290</v>
      </c>
      <c r="I66" s="455">
        <v>270</v>
      </c>
      <c r="J66" s="455">
        <v>10</v>
      </c>
      <c r="K66" s="456">
        <v>10</v>
      </c>
    </row>
    <row r="67" spans="1:11" ht="18" customHeight="1">
      <c r="A67" s="162" t="s">
        <v>89</v>
      </c>
      <c r="B67" s="830"/>
      <c r="C67" s="560" t="s">
        <v>91</v>
      </c>
      <c r="D67" s="451">
        <v>1</v>
      </c>
      <c r="E67" s="451" t="s">
        <v>731</v>
      </c>
      <c r="F67" s="141"/>
      <c r="G67" s="835" t="str">
        <f t="shared" ref="G67:G130" si="1">IF(B67=1,H67,IF(B67=2,I67,IF(B67=3,J67,IF(B67=4,K67,IF(B67=5,I67+J67,+"")))))</f>
        <v/>
      </c>
      <c r="H67" s="421">
        <v>265</v>
      </c>
      <c r="I67" s="455">
        <v>35</v>
      </c>
      <c r="J67" s="455">
        <v>230</v>
      </c>
      <c r="K67" s="456">
        <v>0</v>
      </c>
    </row>
    <row r="68" spans="1:11" ht="18" customHeight="1">
      <c r="A68" s="162" t="s">
        <v>89</v>
      </c>
      <c r="B68" s="830"/>
      <c r="C68" s="560" t="s">
        <v>91</v>
      </c>
      <c r="D68" s="451">
        <v>2</v>
      </c>
      <c r="E68" s="451" t="s">
        <v>731</v>
      </c>
      <c r="F68" s="141"/>
      <c r="G68" s="835" t="str">
        <f t="shared" si="1"/>
        <v/>
      </c>
      <c r="H68" s="421">
        <v>235</v>
      </c>
      <c r="I68" s="455">
        <v>90</v>
      </c>
      <c r="J68" s="455">
        <v>140</v>
      </c>
      <c r="K68" s="456">
        <v>5</v>
      </c>
    </row>
    <row r="69" spans="1:11" ht="19.5" customHeight="1">
      <c r="A69" s="162" t="s">
        <v>89</v>
      </c>
      <c r="B69" s="830"/>
      <c r="C69" s="1154" t="s">
        <v>972</v>
      </c>
      <c r="D69" s="1155"/>
      <c r="E69" s="1155"/>
      <c r="F69" s="1156"/>
      <c r="G69" s="835" t="str">
        <f t="shared" si="1"/>
        <v/>
      </c>
      <c r="H69" s="421">
        <v>745</v>
      </c>
      <c r="I69" s="455">
        <v>35</v>
      </c>
      <c r="J69" s="455">
        <v>690</v>
      </c>
      <c r="K69" s="456">
        <v>20</v>
      </c>
    </row>
    <row r="70" spans="1:11" ht="18" customHeight="1">
      <c r="A70" s="162" t="s">
        <v>89</v>
      </c>
      <c r="B70" s="830"/>
      <c r="C70" s="560" t="s">
        <v>91</v>
      </c>
      <c r="D70" s="451">
        <v>4</v>
      </c>
      <c r="E70" s="451" t="s">
        <v>731</v>
      </c>
      <c r="F70" s="141"/>
      <c r="G70" s="835" t="str">
        <f t="shared" si="1"/>
        <v/>
      </c>
      <c r="H70" s="421">
        <v>180</v>
      </c>
      <c r="I70" s="455">
        <v>70</v>
      </c>
      <c r="J70" s="455">
        <v>100</v>
      </c>
      <c r="K70" s="456">
        <v>10</v>
      </c>
    </row>
    <row r="71" spans="1:11" ht="18" customHeight="1">
      <c r="A71" s="162" t="s">
        <v>89</v>
      </c>
      <c r="B71" s="830"/>
      <c r="C71" s="560" t="s">
        <v>91</v>
      </c>
      <c r="D71" s="451">
        <v>5</v>
      </c>
      <c r="E71" s="451" t="s">
        <v>731</v>
      </c>
      <c r="F71" s="141"/>
      <c r="G71" s="835" t="str">
        <f t="shared" si="1"/>
        <v/>
      </c>
      <c r="H71" s="421">
        <v>360</v>
      </c>
      <c r="I71" s="455">
        <v>220</v>
      </c>
      <c r="J71" s="455">
        <v>140</v>
      </c>
      <c r="K71" s="456">
        <v>0</v>
      </c>
    </row>
    <row r="72" spans="1:11" ht="18" customHeight="1">
      <c r="A72" s="162" t="s">
        <v>89</v>
      </c>
      <c r="B72" s="830"/>
      <c r="C72" s="560" t="s">
        <v>91</v>
      </c>
      <c r="D72" s="451">
        <v>6</v>
      </c>
      <c r="E72" s="451" t="s">
        <v>731</v>
      </c>
      <c r="F72" s="141"/>
      <c r="G72" s="835" t="str">
        <f t="shared" si="1"/>
        <v/>
      </c>
      <c r="H72" s="421">
        <v>370</v>
      </c>
      <c r="I72" s="455">
        <v>75</v>
      </c>
      <c r="J72" s="455">
        <v>290</v>
      </c>
      <c r="K72" s="456">
        <v>5</v>
      </c>
    </row>
    <row r="73" spans="1:11" ht="18" customHeight="1">
      <c r="A73" s="162" t="s">
        <v>89</v>
      </c>
      <c r="B73" s="830"/>
      <c r="C73" s="560" t="s">
        <v>92</v>
      </c>
      <c r="D73" s="451">
        <v>1</v>
      </c>
      <c r="E73" s="451" t="s">
        <v>731</v>
      </c>
      <c r="F73" s="141"/>
      <c r="G73" s="835" t="str">
        <f t="shared" si="1"/>
        <v/>
      </c>
      <c r="H73" s="421">
        <v>500</v>
      </c>
      <c r="I73" s="455">
        <v>375</v>
      </c>
      <c r="J73" s="455">
        <v>110</v>
      </c>
      <c r="K73" s="456">
        <v>15</v>
      </c>
    </row>
    <row r="74" spans="1:11" ht="18" customHeight="1">
      <c r="A74" s="162" t="s">
        <v>89</v>
      </c>
      <c r="B74" s="830"/>
      <c r="C74" s="560" t="s">
        <v>92</v>
      </c>
      <c r="D74" s="451">
        <v>2</v>
      </c>
      <c r="E74" s="451" t="s">
        <v>731</v>
      </c>
      <c r="F74" s="141"/>
      <c r="G74" s="835" t="str">
        <f t="shared" si="1"/>
        <v/>
      </c>
      <c r="H74" s="421">
        <v>385</v>
      </c>
      <c r="I74" s="455">
        <v>270</v>
      </c>
      <c r="J74" s="455">
        <v>90</v>
      </c>
      <c r="K74" s="456">
        <v>25</v>
      </c>
    </row>
    <row r="75" spans="1:11" ht="18" customHeight="1">
      <c r="A75" s="162" t="s">
        <v>89</v>
      </c>
      <c r="B75" s="830"/>
      <c r="C75" s="560" t="s">
        <v>92</v>
      </c>
      <c r="D75" s="451">
        <v>3</v>
      </c>
      <c r="E75" s="451" t="s">
        <v>731</v>
      </c>
      <c r="F75" s="141"/>
      <c r="G75" s="835" t="str">
        <f t="shared" si="1"/>
        <v/>
      </c>
      <c r="H75" s="421">
        <v>730</v>
      </c>
      <c r="I75" s="455">
        <v>510</v>
      </c>
      <c r="J75" s="455">
        <v>200</v>
      </c>
      <c r="K75" s="456">
        <v>20</v>
      </c>
    </row>
    <row r="76" spans="1:11" ht="18" customHeight="1">
      <c r="A76" s="162" t="s">
        <v>89</v>
      </c>
      <c r="B76" s="830"/>
      <c r="C76" s="560" t="s">
        <v>92</v>
      </c>
      <c r="D76" s="451">
        <v>4</v>
      </c>
      <c r="E76" s="451" t="s">
        <v>731</v>
      </c>
      <c r="F76" s="141"/>
      <c r="G76" s="835" t="str">
        <f t="shared" si="1"/>
        <v/>
      </c>
      <c r="H76" s="421">
        <v>680</v>
      </c>
      <c r="I76" s="455">
        <v>525</v>
      </c>
      <c r="J76" s="455">
        <v>140</v>
      </c>
      <c r="K76" s="456">
        <v>15</v>
      </c>
    </row>
    <row r="77" spans="1:11" ht="18" customHeight="1">
      <c r="A77" s="162" t="s">
        <v>89</v>
      </c>
      <c r="B77" s="830"/>
      <c r="C77" s="560" t="s">
        <v>92</v>
      </c>
      <c r="D77" s="451">
        <v>5</v>
      </c>
      <c r="E77" s="451" t="s">
        <v>731</v>
      </c>
      <c r="F77" s="141"/>
      <c r="G77" s="835" t="str">
        <f t="shared" si="1"/>
        <v/>
      </c>
      <c r="H77" s="421">
        <v>395</v>
      </c>
      <c r="I77" s="455">
        <v>245</v>
      </c>
      <c r="J77" s="455">
        <v>130</v>
      </c>
      <c r="K77" s="456">
        <v>20</v>
      </c>
    </row>
    <row r="78" spans="1:11" ht="18" customHeight="1">
      <c r="A78" s="162" t="s">
        <v>89</v>
      </c>
      <c r="B78" s="830"/>
      <c r="C78" s="560" t="s">
        <v>92</v>
      </c>
      <c r="D78" s="451">
        <v>6</v>
      </c>
      <c r="E78" s="451" t="s">
        <v>731</v>
      </c>
      <c r="F78" s="141"/>
      <c r="G78" s="835" t="str">
        <f t="shared" si="1"/>
        <v/>
      </c>
      <c r="H78" s="421">
        <v>340</v>
      </c>
      <c r="I78" s="455">
        <v>295</v>
      </c>
      <c r="J78" s="455">
        <v>40</v>
      </c>
      <c r="K78" s="456">
        <v>5</v>
      </c>
    </row>
    <row r="79" spans="1:11" ht="18" customHeight="1">
      <c r="A79" s="165" t="s">
        <v>89</v>
      </c>
      <c r="B79" s="831"/>
      <c r="C79" s="454" t="s">
        <v>136</v>
      </c>
      <c r="D79" s="452"/>
      <c r="E79" s="452"/>
      <c r="F79" s="142"/>
      <c r="G79" s="837" t="str">
        <f t="shared" si="1"/>
        <v/>
      </c>
      <c r="H79" s="420">
        <v>130</v>
      </c>
      <c r="I79" s="457">
        <v>130</v>
      </c>
      <c r="J79" s="457">
        <v>0</v>
      </c>
      <c r="K79" s="458">
        <v>0</v>
      </c>
    </row>
    <row r="80" spans="1:11" ht="18" customHeight="1">
      <c r="A80" s="320" t="s">
        <v>93</v>
      </c>
      <c r="B80" s="829"/>
      <c r="C80" s="453" t="s">
        <v>457</v>
      </c>
      <c r="D80" s="450"/>
      <c r="E80" s="450"/>
      <c r="F80" s="138"/>
      <c r="G80" s="834" t="str">
        <f t="shared" si="1"/>
        <v/>
      </c>
      <c r="H80" s="470">
        <v>1375</v>
      </c>
      <c r="I80" s="326">
        <v>580</v>
      </c>
      <c r="J80" s="326">
        <v>780</v>
      </c>
      <c r="K80" s="327">
        <v>15</v>
      </c>
    </row>
    <row r="81" spans="1:11" ht="18" customHeight="1">
      <c r="A81" s="162" t="s">
        <v>93</v>
      </c>
      <c r="B81" s="830"/>
      <c r="C81" s="560" t="s">
        <v>459</v>
      </c>
      <c r="D81" s="451"/>
      <c r="E81" s="451"/>
      <c r="F81" s="141"/>
      <c r="G81" s="835" t="str">
        <f t="shared" si="1"/>
        <v/>
      </c>
      <c r="H81" s="421">
        <v>610</v>
      </c>
      <c r="I81" s="455">
        <v>230</v>
      </c>
      <c r="J81" s="455">
        <v>370</v>
      </c>
      <c r="K81" s="456">
        <v>10</v>
      </c>
    </row>
    <row r="82" spans="1:11" ht="18" customHeight="1">
      <c r="A82" s="162" t="s">
        <v>93</v>
      </c>
      <c r="B82" s="830"/>
      <c r="C82" s="560" t="s">
        <v>94</v>
      </c>
      <c r="D82" s="561" t="s">
        <v>95</v>
      </c>
      <c r="E82" s="451"/>
      <c r="F82" s="141"/>
      <c r="G82" s="835" t="str">
        <f t="shared" si="1"/>
        <v/>
      </c>
      <c r="H82" s="421">
        <v>360</v>
      </c>
      <c r="I82" s="455">
        <v>60</v>
      </c>
      <c r="J82" s="455">
        <v>290</v>
      </c>
      <c r="K82" s="456">
        <v>10</v>
      </c>
    </row>
    <row r="83" spans="1:11" ht="18" customHeight="1">
      <c r="A83" s="162" t="s">
        <v>93</v>
      </c>
      <c r="B83" s="830"/>
      <c r="C83" s="560" t="s">
        <v>96</v>
      </c>
      <c r="D83" s="561" t="s">
        <v>239</v>
      </c>
      <c r="E83" s="451"/>
      <c r="F83" s="141"/>
      <c r="G83" s="835" t="str">
        <f t="shared" si="1"/>
        <v/>
      </c>
      <c r="H83" s="421">
        <v>280</v>
      </c>
      <c r="I83" s="455">
        <v>170</v>
      </c>
      <c r="J83" s="455">
        <v>100</v>
      </c>
      <c r="K83" s="456">
        <v>10</v>
      </c>
    </row>
    <row r="84" spans="1:11" ht="18" customHeight="1">
      <c r="A84" s="162" t="s">
        <v>93</v>
      </c>
      <c r="B84" s="830"/>
      <c r="C84" s="560" t="s">
        <v>96</v>
      </c>
      <c r="D84" s="561" t="s">
        <v>238</v>
      </c>
      <c r="E84" s="451"/>
      <c r="F84" s="141"/>
      <c r="G84" s="835" t="str">
        <f t="shared" si="1"/>
        <v/>
      </c>
      <c r="H84" s="421">
        <v>225</v>
      </c>
      <c r="I84" s="455">
        <v>150</v>
      </c>
      <c r="J84" s="455">
        <v>70</v>
      </c>
      <c r="K84" s="456">
        <v>5</v>
      </c>
    </row>
    <row r="85" spans="1:11" ht="18" customHeight="1">
      <c r="A85" s="162" t="s">
        <v>93</v>
      </c>
      <c r="B85" s="830"/>
      <c r="C85" s="560" t="s">
        <v>240</v>
      </c>
      <c r="D85" s="451">
        <v>1</v>
      </c>
      <c r="E85" s="451" t="s">
        <v>731</v>
      </c>
      <c r="F85" s="141"/>
      <c r="G85" s="835" t="str">
        <f t="shared" si="1"/>
        <v/>
      </c>
      <c r="H85" s="421">
        <v>240</v>
      </c>
      <c r="I85" s="455">
        <v>220</v>
      </c>
      <c r="J85" s="455">
        <v>20</v>
      </c>
      <c r="K85" s="456">
        <v>0</v>
      </c>
    </row>
    <row r="86" spans="1:11" ht="18" customHeight="1">
      <c r="A86" s="162" t="s">
        <v>93</v>
      </c>
      <c r="B86" s="830"/>
      <c r="C86" s="560" t="s">
        <v>240</v>
      </c>
      <c r="D86" s="451">
        <v>2</v>
      </c>
      <c r="E86" s="451" t="s">
        <v>731</v>
      </c>
      <c r="F86" s="141"/>
      <c r="G86" s="835" t="str">
        <f t="shared" si="1"/>
        <v/>
      </c>
      <c r="H86" s="421">
        <v>530</v>
      </c>
      <c r="I86" s="455">
        <v>350</v>
      </c>
      <c r="J86" s="455">
        <v>170</v>
      </c>
      <c r="K86" s="456">
        <v>10</v>
      </c>
    </row>
    <row r="87" spans="1:11" ht="18" customHeight="1">
      <c r="A87" s="162" t="s">
        <v>93</v>
      </c>
      <c r="B87" s="830"/>
      <c r="C87" s="560" t="s">
        <v>240</v>
      </c>
      <c r="D87" s="451">
        <v>3</v>
      </c>
      <c r="E87" s="451" t="s">
        <v>731</v>
      </c>
      <c r="F87" s="141"/>
      <c r="G87" s="835" t="str">
        <f t="shared" si="1"/>
        <v/>
      </c>
      <c r="H87" s="421">
        <v>500</v>
      </c>
      <c r="I87" s="455">
        <v>500</v>
      </c>
      <c r="J87" s="455">
        <v>0</v>
      </c>
      <c r="K87" s="456">
        <v>0</v>
      </c>
    </row>
    <row r="88" spans="1:11" ht="18" customHeight="1">
      <c r="A88" s="162" t="s">
        <v>93</v>
      </c>
      <c r="B88" s="830"/>
      <c r="C88" s="560" t="s">
        <v>240</v>
      </c>
      <c r="D88" s="451">
        <v>4</v>
      </c>
      <c r="E88" s="451" t="s">
        <v>731</v>
      </c>
      <c r="F88" s="141"/>
      <c r="G88" s="835" t="str">
        <f t="shared" si="1"/>
        <v/>
      </c>
      <c r="H88" s="421">
        <v>535</v>
      </c>
      <c r="I88" s="455">
        <v>520</v>
      </c>
      <c r="J88" s="455">
        <v>10</v>
      </c>
      <c r="K88" s="456">
        <v>5</v>
      </c>
    </row>
    <row r="89" spans="1:11" ht="18" customHeight="1">
      <c r="A89" s="162" t="s">
        <v>93</v>
      </c>
      <c r="B89" s="830"/>
      <c r="C89" s="560" t="s">
        <v>240</v>
      </c>
      <c r="D89" s="451">
        <v>5</v>
      </c>
      <c r="E89" s="451" t="s">
        <v>731</v>
      </c>
      <c r="F89" s="141"/>
      <c r="G89" s="835" t="str">
        <f t="shared" si="1"/>
        <v/>
      </c>
      <c r="H89" s="421">
        <v>275</v>
      </c>
      <c r="I89" s="455">
        <v>260</v>
      </c>
      <c r="J89" s="455">
        <v>10</v>
      </c>
      <c r="K89" s="456">
        <v>5</v>
      </c>
    </row>
    <row r="90" spans="1:11" ht="18" customHeight="1">
      <c r="A90" s="162" t="s">
        <v>93</v>
      </c>
      <c r="B90" s="830"/>
      <c r="C90" s="560" t="s">
        <v>241</v>
      </c>
      <c r="D90" s="451">
        <v>1</v>
      </c>
      <c r="E90" s="451" t="s">
        <v>731</v>
      </c>
      <c r="F90" s="141"/>
      <c r="G90" s="835" t="str">
        <f t="shared" si="1"/>
        <v/>
      </c>
      <c r="H90" s="421">
        <v>1130</v>
      </c>
      <c r="I90" s="455">
        <v>1030</v>
      </c>
      <c r="J90" s="455">
        <v>60</v>
      </c>
      <c r="K90" s="456">
        <v>40</v>
      </c>
    </row>
    <row r="91" spans="1:11" ht="18" customHeight="1">
      <c r="A91" s="162" t="s">
        <v>93</v>
      </c>
      <c r="B91" s="830"/>
      <c r="C91" s="560" t="s">
        <v>241</v>
      </c>
      <c r="D91" s="451">
        <v>2</v>
      </c>
      <c r="E91" s="451" t="s">
        <v>731</v>
      </c>
      <c r="F91" s="141"/>
      <c r="G91" s="835" t="str">
        <f t="shared" si="1"/>
        <v/>
      </c>
      <c r="H91" s="421">
        <v>470</v>
      </c>
      <c r="I91" s="455">
        <v>460</v>
      </c>
      <c r="J91" s="455">
        <v>10</v>
      </c>
      <c r="K91" s="456">
        <v>0</v>
      </c>
    </row>
    <row r="92" spans="1:11" ht="18" customHeight="1">
      <c r="A92" s="162" t="s">
        <v>93</v>
      </c>
      <c r="B92" s="830"/>
      <c r="C92" s="560" t="s">
        <v>241</v>
      </c>
      <c r="D92" s="451">
        <v>3</v>
      </c>
      <c r="E92" s="451" t="s">
        <v>731</v>
      </c>
      <c r="F92" s="141"/>
      <c r="G92" s="835" t="str">
        <f t="shared" si="1"/>
        <v/>
      </c>
      <c r="H92" s="421">
        <v>870</v>
      </c>
      <c r="I92" s="455">
        <v>830</v>
      </c>
      <c r="J92" s="455">
        <v>30</v>
      </c>
      <c r="K92" s="456">
        <v>10</v>
      </c>
    </row>
    <row r="93" spans="1:11" ht="18" customHeight="1">
      <c r="A93" s="165" t="s">
        <v>93</v>
      </c>
      <c r="B93" s="831"/>
      <c r="C93" s="454" t="s">
        <v>241</v>
      </c>
      <c r="D93" s="452">
        <v>4</v>
      </c>
      <c r="E93" s="452" t="s">
        <v>731</v>
      </c>
      <c r="F93" s="142"/>
      <c r="G93" s="837" t="str">
        <f t="shared" si="1"/>
        <v/>
      </c>
      <c r="H93" s="420">
        <v>545</v>
      </c>
      <c r="I93" s="457">
        <v>545</v>
      </c>
      <c r="J93" s="457">
        <v>0</v>
      </c>
      <c r="K93" s="458">
        <v>0</v>
      </c>
    </row>
    <row r="94" spans="1:11" ht="18" customHeight="1">
      <c r="A94" s="320" t="s">
        <v>242</v>
      </c>
      <c r="B94" s="829"/>
      <c r="C94" s="453" t="s">
        <v>247</v>
      </c>
      <c r="D94" s="450">
        <v>1</v>
      </c>
      <c r="E94" s="450" t="s">
        <v>731</v>
      </c>
      <c r="F94" s="138"/>
      <c r="G94" s="834" t="str">
        <f t="shared" si="1"/>
        <v/>
      </c>
      <c r="H94" s="470">
        <v>330</v>
      </c>
      <c r="I94" s="326">
        <v>60</v>
      </c>
      <c r="J94" s="326">
        <v>250</v>
      </c>
      <c r="K94" s="327">
        <v>20</v>
      </c>
    </row>
    <row r="95" spans="1:11" ht="18" customHeight="1">
      <c r="A95" s="162" t="s">
        <v>242</v>
      </c>
      <c r="B95" s="830"/>
      <c r="C95" s="560" t="s">
        <v>247</v>
      </c>
      <c r="D95" s="451">
        <v>2</v>
      </c>
      <c r="E95" s="451" t="s">
        <v>731</v>
      </c>
      <c r="F95" s="141"/>
      <c r="G95" s="835" t="str">
        <f t="shared" si="1"/>
        <v/>
      </c>
      <c r="H95" s="421">
        <v>390</v>
      </c>
      <c r="I95" s="455">
        <v>90</v>
      </c>
      <c r="J95" s="455">
        <v>290</v>
      </c>
      <c r="K95" s="456">
        <v>10</v>
      </c>
    </row>
    <row r="96" spans="1:11" ht="18" customHeight="1">
      <c r="A96" s="162" t="s">
        <v>242</v>
      </c>
      <c r="B96" s="830"/>
      <c r="C96" s="560" t="s">
        <v>247</v>
      </c>
      <c r="D96" s="451">
        <v>3</v>
      </c>
      <c r="E96" s="451" t="s">
        <v>731</v>
      </c>
      <c r="F96" s="141"/>
      <c r="G96" s="835" t="str">
        <f t="shared" si="1"/>
        <v/>
      </c>
      <c r="H96" s="421">
        <v>140</v>
      </c>
      <c r="I96" s="455">
        <v>30</v>
      </c>
      <c r="J96" s="455">
        <v>110</v>
      </c>
      <c r="K96" s="456">
        <v>0</v>
      </c>
    </row>
    <row r="97" spans="1:11" ht="18" customHeight="1">
      <c r="A97" s="162" t="s">
        <v>242</v>
      </c>
      <c r="B97" s="830"/>
      <c r="C97" s="560" t="s">
        <v>247</v>
      </c>
      <c r="D97" s="451">
        <v>4</v>
      </c>
      <c r="E97" s="451" t="s">
        <v>731</v>
      </c>
      <c r="F97" s="141"/>
      <c r="G97" s="835" t="str">
        <f t="shared" si="1"/>
        <v/>
      </c>
      <c r="H97" s="421">
        <v>365</v>
      </c>
      <c r="I97" s="455">
        <v>55</v>
      </c>
      <c r="J97" s="455">
        <v>290</v>
      </c>
      <c r="K97" s="456">
        <v>20</v>
      </c>
    </row>
    <row r="98" spans="1:11" ht="18" customHeight="1">
      <c r="A98" s="162" t="s">
        <v>242</v>
      </c>
      <c r="B98" s="830"/>
      <c r="C98" s="560" t="s">
        <v>248</v>
      </c>
      <c r="D98" s="451" t="s">
        <v>733</v>
      </c>
      <c r="E98" s="451" t="s">
        <v>731</v>
      </c>
      <c r="F98" s="141"/>
      <c r="G98" s="835" t="str">
        <f t="shared" si="1"/>
        <v/>
      </c>
      <c r="H98" s="421">
        <v>350</v>
      </c>
      <c r="I98" s="455">
        <v>20</v>
      </c>
      <c r="J98" s="455">
        <v>280</v>
      </c>
      <c r="K98" s="456">
        <v>50</v>
      </c>
    </row>
    <row r="99" spans="1:11" ht="18" customHeight="1">
      <c r="A99" s="162" t="s">
        <v>242</v>
      </c>
      <c r="B99" s="830"/>
      <c r="C99" s="560" t="s">
        <v>248</v>
      </c>
      <c r="D99" s="451">
        <v>3</v>
      </c>
      <c r="E99" s="451" t="s">
        <v>731</v>
      </c>
      <c r="F99" s="141"/>
      <c r="G99" s="835" t="str">
        <f t="shared" si="1"/>
        <v/>
      </c>
      <c r="H99" s="421">
        <v>530</v>
      </c>
      <c r="I99" s="455">
        <v>50</v>
      </c>
      <c r="J99" s="455">
        <v>470</v>
      </c>
      <c r="K99" s="456">
        <v>10</v>
      </c>
    </row>
    <row r="100" spans="1:11" ht="18" customHeight="1">
      <c r="A100" s="162" t="s">
        <v>242</v>
      </c>
      <c r="B100" s="830"/>
      <c r="C100" s="560" t="s">
        <v>248</v>
      </c>
      <c r="D100" s="451">
        <v>4</v>
      </c>
      <c r="E100" s="451" t="s">
        <v>731</v>
      </c>
      <c r="F100" s="141"/>
      <c r="G100" s="835" t="str">
        <f t="shared" si="1"/>
        <v/>
      </c>
      <c r="H100" s="421">
        <v>430</v>
      </c>
      <c r="I100" s="455">
        <v>90</v>
      </c>
      <c r="J100" s="455">
        <v>330</v>
      </c>
      <c r="K100" s="456">
        <v>10</v>
      </c>
    </row>
    <row r="101" spans="1:11" ht="18" customHeight="1">
      <c r="A101" s="162" t="s">
        <v>242</v>
      </c>
      <c r="B101" s="830"/>
      <c r="C101" s="560" t="s">
        <v>248</v>
      </c>
      <c r="D101" s="451">
        <v>5</v>
      </c>
      <c r="E101" s="451" t="s">
        <v>731</v>
      </c>
      <c r="F101" s="141"/>
      <c r="G101" s="835" t="str">
        <f t="shared" si="1"/>
        <v/>
      </c>
      <c r="H101" s="421">
        <v>300</v>
      </c>
      <c r="I101" s="455">
        <v>70</v>
      </c>
      <c r="J101" s="455">
        <v>210</v>
      </c>
      <c r="K101" s="456">
        <v>20</v>
      </c>
    </row>
    <row r="102" spans="1:11" ht="18" customHeight="1">
      <c r="A102" s="162" t="s">
        <v>242</v>
      </c>
      <c r="B102" s="830"/>
      <c r="C102" s="560" t="s">
        <v>137</v>
      </c>
      <c r="D102" s="451"/>
      <c r="E102" s="451"/>
      <c r="F102" s="141"/>
      <c r="G102" s="835" t="str">
        <f t="shared" si="1"/>
        <v/>
      </c>
      <c r="H102" s="421">
        <v>460</v>
      </c>
      <c r="I102" s="455">
        <v>250</v>
      </c>
      <c r="J102" s="455">
        <v>200</v>
      </c>
      <c r="K102" s="456">
        <v>10</v>
      </c>
    </row>
    <row r="103" spans="1:11" ht="18" customHeight="1">
      <c r="A103" s="162" t="s">
        <v>242</v>
      </c>
      <c r="B103" s="830"/>
      <c r="C103" s="560" t="s">
        <v>246</v>
      </c>
      <c r="D103" s="451">
        <v>1</v>
      </c>
      <c r="E103" s="451" t="s">
        <v>731</v>
      </c>
      <c r="F103" s="141"/>
      <c r="G103" s="835" t="str">
        <f t="shared" si="1"/>
        <v/>
      </c>
      <c r="H103" s="421">
        <v>680</v>
      </c>
      <c r="I103" s="455">
        <v>455</v>
      </c>
      <c r="J103" s="455">
        <v>180</v>
      </c>
      <c r="K103" s="456">
        <v>45</v>
      </c>
    </row>
    <row r="104" spans="1:11" ht="18" customHeight="1">
      <c r="A104" s="162" t="s">
        <v>242</v>
      </c>
      <c r="B104" s="830"/>
      <c r="C104" s="560" t="s">
        <v>246</v>
      </c>
      <c r="D104" s="451">
        <v>2</v>
      </c>
      <c r="E104" s="451" t="s">
        <v>731</v>
      </c>
      <c r="F104" s="141"/>
      <c r="G104" s="835" t="str">
        <f t="shared" si="1"/>
        <v/>
      </c>
      <c r="H104" s="421">
        <v>560</v>
      </c>
      <c r="I104" s="455">
        <v>455</v>
      </c>
      <c r="J104" s="455">
        <v>90</v>
      </c>
      <c r="K104" s="456">
        <v>15</v>
      </c>
    </row>
    <row r="105" spans="1:11" ht="18" customHeight="1">
      <c r="A105" s="162" t="s">
        <v>242</v>
      </c>
      <c r="B105" s="830"/>
      <c r="C105" s="560" t="s">
        <v>246</v>
      </c>
      <c r="D105" s="451">
        <v>3</v>
      </c>
      <c r="E105" s="451" t="s">
        <v>731</v>
      </c>
      <c r="F105" s="141"/>
      <c r="G105" s="835" t="str">
        <f t="shared" si="1"/>
        <v/>
      </c>
      <c r="H105" s="421">
        <v>160</v>
      </c>
      <c r="I105" s="455">
        <v>70</v>
      </c>
      <c r="J105" s="455">
        <v>80</v>
      </c>
      <c r="K105" s="456">
        <v>10</v>
      </c>
    </row>
    <row r="106" spans="1:11" ht="18" customHeight="1">
      <c r="A106" s="162" t="s">
        <v>271</v>
      </c>
      <c r="B106" s="830"/>
      <c r="C106" s="560" t="s">
        <v>251</v>
      </c>
      <c r="D106" s="451">
        <v>1</v>
      </c>
      <c r="E106" s="451" t="s">
        <v>731</v>
      </c>
      <c r="F106" s="141"/>
      <c r="G106" s="835" t="str">
        <f t="shared" si="1"/>
        <v/>
      </c>
      <c r="H106" s="421">
        <v>555</v>
      </c>
      <c r="I106" s="455">
        <v>350</v>
      </c>
      <c r="J106" s="455">
        <v>180</v>
      </c>
      <c r="K106" s="456">
        <v>25</v>
      </c>
    </row>
    <row r="107" spans="1:11" ht="18" customHeight="1">
      <c r="A107" s="162" t="s">
        <v>271</v>
      </c>
      <c r="B107" s="830"/>
      <c r="C107" s="560" t="s">
        <v>251</v>
      </c>
      <c r="D107" s="451">
        <v>2</v>
      </c>
      <c r="E107" s="451" t="s">
        <v>731</v>
      </c>
      <c r="F107" s="141"/>
      <c r="G107" s="835" t="str">
        <f t="shared" si="1"/>
        <v/>
      </c>
      <c r="H107" s="421">
        <v>580</v>
      </c>
      <c r="I107" s="455">
        <v>320</v>
      </c>
      <c r="J107" s="455">
        <v>240</v>
      </c>
      <c r="K107" s="456">
        <v>20</v>
      </c>
    </row>
    <row r="108" spans="1:11" ht="18" customHeight="1">
      <c r="A108" s="162" t="s">
        <v>271</v>
      </c>
      <c r="B108" s="830"/>
      <c r="C108" s="560" t="s">
        <v>251</v>
      </c>
      <c r="D108" s="451">
        <v>3</v>
      </c>
      <c r="E108" s="451" t="s">
        <v>731</v>
      </c>
      <c r="F108" s="141"/>
      <c r="G108" s="835" t="str">
        <f t="shared" si="1"/>
        <v/>
      </c>
      <c r="H108" s="421">
        <v>705</v>
      </c>
      <c r="I108" s="455">
        <v>440</v>
      </c>
      <c r="J108" s="455">
        <v>250</v>
      </c>
      <c r="K108" s="456">
        <v>15</v>
      </c>
    </row>
    <row r="109" spans="1:11" ht="18" customHeight="1">
      <c r="A109" s="162" t="s">
        <v>242</v>
      </c>
      <c r="B109" s="830"/>
      <c r="C109" s="560" t="s">
        <v>96</v>
      </c>
      <c r="D109" s="561" t="s">
        <v>245</v>
      </c>
      <c r="E109" s="451"/>
      <c r="F109" s="141"/>
      <c r="G109" s="835" t="str">
        <f t="shared" si="1"/>
        <v/>
      </c>
      <c r="H109" s="421">
        <v>365</v>
      </c>
      <c r="I109" s="455">
        <v>200</v>
      </c>
      <c r="J109" s="455">
        <v>160</v>
      </c>
      <c r="K109" s="456">
        <v>5</v>
      </c>
    </row>
    <row r="110" spans="1:11" ht="18" customHeight="1">
      <c r="A110" s="162" t="s">
        <v>242</v>
      </c>
      <c r="B110" s="830"/>
      <c r="C110" s="560" t="s">
        <v>96</v>
      </c>
      <c r="D110" s="561" t="s">
        <v>243</v>
      </c>
      <c r="E110" s="451"/>
      <c r="F110" s="141"/>
      <c r="G110" s="835" t="str">
        <f t="shared" si="1"/>
        <v/>
      </c>
      <c r="H110" s="421">
        <v>270</v>
      </c>
      <c r="I110" s="455">
        <v>110</v>
      </c>
      <c r="J110" s="455">
        <v>150</v>
      </c>
      <c r="K110" s="456">
        <v>10</v>
      </c>
    </row>
    <row r="111" spans="1:11" ht="18" customHeight="1">
      <c r="A111" s="165" t="s">
        <v>242</v>
      </c>
      <c r="B111" s="831"/>
      <c r="C111" s="454" t="s">
        <v>96</v>
      </c>
      <c r="D111" s="159" t="s">
        <v>244</v>
      </c>
      <c r="E111" s="452"/>
      <c r="F111" s="142"/>
      <c r="G111" s="837" t="str">
        <f t="shared" si="1"/>
        <v/>
      </c>
      <c r="H111" s="420">
        <v>540</v>
      </c>
      <c r="I111" s="457">
        <v>240</v>
      </c>
      <c r="J111" s="457">
        <v>270</v>
      </c>
      <c r="K111" s="458">
        <v>30</v>
      </c>
    </row>
    <row r="112" spans="1:11" ht="18" customHeight="1">
      <c r="A112" s="320" t="s">
        <v>249</v>
      </c>
      <c r="B112" s="829"/>
      <c r="C112" s="453" t="s">
        <v>250</v>
      </c>
      <c r="D112" s="450">
        <v>1</v>
      </c>
      <c r="E112" s="450" t="s">
        <v>731</v>
      </c>
      <c r="F112" s="138"/>
      <c r="G112" s="834" t="str">
        <f t="shared" si="1"/>
        <v/>
      </c>
      <c r="H112" s="470">
        <v>1065</v>
      </c>
      <c r="I112" s="326">
        <v>455</v>
      </c>
      <c r="J112" s="326">
        <v>590</v>
      </c>
      <c r="K112" s="327">
        <v>20</v>
      </c>
    </row>
    <row r="113" spans="1:11" ht="18" customHeight="1">
      <c r="A113" s="162" t="s">
        <v>249</v>
      </c>
      <c r="B113" s="830"/>
      <c r="C113" s="560" t="s">
        <v>250</v>
      </c>
      <c r="D113" s="451">
        <v>2</v>
      </c>
      <c r="E113" s="451" t="s">
        <v>731</v>
      </c>
      <c r="F113" s="141"/>
      <c r="G113" s="835" t="str">
        <f t="shared" si="1"/>
        <v/>
      </c>
      <c r="H113" s="421">
        <v>1380</v>
      </c>
      <c r="I113" s="455">
        <v>645</v>
      </c>
      <c r="J113" s="455">
        <v>690</v>
      </c>
      <c r="K113" s="456">
        <v>45</v>
      </c>
    </row>
    <row r="114" spans="1:11" ht="18" customHeight="1">
      <c r="A114" s="162" t="s">
        <v>249</v>
      </c>
      <c r="B114" s="830"/>
      <c r="C114" s="560" t="s">
        <v>250</v>
      </c>
      <c r="D114" s="451">
        <v>3</v>
      </c>
      <c r="E114" s="451" t="s">
        <v>731</v>
      </c>
      <c r="F114" s="141"/>
      <c r="G114" s="835" t="str">
        <f t="shared" si="1"/>
        <v/>
      </c>
      <c r="H114" s="421">
        <v>770</v>
      </c>
      <c r="I114" s="455">
        <v>380</v>
      </c>
      <c r="J114" s="455">
        <v>370</v>
      </c>
      <c r="K114" s="456">
        <v>20</v>
      </c>
    </row>
    <row r="115" spans="1:11" ht="18" customHeight="1">
      <c r="A115" s="162" t="s">
        <v>249</v>
      </c>
      <c r="B115" s="830"/>
      <c r="C115" s="560" t="s">
        <v>250</v>
      </c>
      <c r="D115" s="451">
        <v>4</v>
      </c>
      <c r="E115" s="451" t="s">
        <v>731</v>
      </c>
      <c r="F115" s="141"/>
      <c r="G115" s="835" t="str">
        <f t="shared" si="1"/>
        <v/>
      </c>
      <c r="H115" s="421">
        <v>840</v>
      </c>
      <c r="I115" s="455">
        <v>520</v>
      </c>
      <c r="J115" s="455">
        <v>290</v>
      </c>
      <c r="K115" s="456">
        <v>30</v>
      </c>
    </row>
    <row r="116" spans="1:11" ht="18" customHeight="1">
      <c r="A116" s="162" t="s">
        <v>249</v>
      </c>
      <c r="B116" s="830"/>
      <c r="C116" s="560" t="s">
        <v>250</v>
      </c>
      <c r="D116" s="451">
        <v>5</v>
      </c>
      <c r="E116" s="451" t="s">
        <v>731</v>
      </c>
      <c r="F116" s="141"/>
      <c r="G116" s="835" t="str">
        <f t="shared" si="1"/>
        <v/>
      </c>
      <c r="H116" s="421">
        <v>700</v>
      </c>
      <c r="I116" s="455">
        <v>565</v>
      </c>
      <c r="J116" s="455">
        <v>120</v>
      </c>
      <c r="K116" s="456">
        <v>15</v>
      </c>
    </row>
    <row r="117" spans="1:11" ht="18" customHeight="1">
      <c r="A117" s="162" t="s">
        <v>249</v>
      </c>
      <c r="B117" s="830"/>
      <c r="C117" s="560" t="s">
        <v>250</v>
      </c>
      <c r="D117" s="451">
        <v>6</v>
      </c>
      <c r="E117" s="451" t="s">
        <v>731</v>
      </c>
      <c r="F117" s="141"/>
      <c r="G117" s="835" t="str">
        <f t="shared" si="1"/>
        <v/>
      </c>
      <c r="H117" s="421">
        <v>835</v>
      </c>
      <c r="I117" s="455">
        <v>650</v>
      </c>
      <c r="J117" s="455">
        <v>180</v>
      </c>
      <c r="K117" s="456">
        <v>5</v>
      </c>
    </row>
    <row r="118" spans="1:11" ht="18" customHeight="1">
      <c r="A118" s="165" t="s">
        <v>249</v>
      </c>
      <c r="B118" s="831"/>
      <c r="C118" s="454" t="s">
        <v>250</v>
      </c>
      <c r="D118" s="452">
        <v>7</v>
      </c>
      <c r="E118" s="452" t="s">
        <v>731</v>
      </c>
      <c r="F118" s="142"/>
      <c r="G118" s="837" t="str">
        <f t="shared" si="1"/>
        <v/>
      </c>
      <c r="H118" s="420">
        <v>950</v>
      </c>
      <c r="I118" s="457">
        <v>550</v>
      </c>
      <c r="J118" s="457">
        <v>370</v>
      </c>
      <c r="K118" s="458">
        <v>30</v>
      </c>
    </row>
    <row r="119" spans="1:11" ht="18" customHeight="1">
      <c r="A119" s="320" t="s">
        <v>252</v>
      </c>
      <c r="B119" s="829"/>
      <c r="C119" s="453" t="s">
        <v>260</v>
      </c>
      <c r="D119" s="450">
        <v>1</v>
      </c>
      <c r="E119" s="450" t="s">
        <v>731</v>
      </c>
      <c r="F119" s="138"/>
      <c r="G119" s="834" t="str">
        <f t="shared" si="1"/>
        <v/>
      </c>
      <c r="H119" s="470">
        <v>1305</v>
      </c>
      <c r="I119" s="326">
        <v>45</v>
      </c>
      <c r="J119" s="326">
        <v>1030</v>
      </c>
      <c r="K119" s="327">
        <v>230</v>
      </c>
    </row>
    <row r="120" spans="1:11" ht="18" customHeight="1">
      <c r="A120" s="162" t="s">
        <v>252</v>
      </c>
      <c r="B120" s="830"/>
      <c r="C120" s="560" t="s">
        <v>260</v>
      </c>
      <c r="D120" s="451">
        <v>2</v>
      </c>
      <c r="E120" s="451" t="s">
        <v>731</v>
      </c>
      <c r="F120" s="141"/>
      <c r="G120" s="835" t="str">
        <f t="shared" si="1"/>
        <v/>
      </c>
      <c r="H120" s="421">
        <v>835</v>
      </c>
      <c r="I120" s="455">
        <v>60</v>
      </c>
      <c r="J120" s="455">
        <v>710</v>
      </c>
      <c r="K120" s="456">
        <v>65</v>
      </c>
    </row>
    <row r="121" spans="1:11" ht="18" customHeight="1">
      <c r="A121" s="162" t="s">
        <v>252</v>
      </c>
      <c r="B121" s="830"/>
      <c r="C121" s="560" t="s">
        <v>260</v>
      </c>
      <c r="D121" s="451">
        <v>3</v>
      </c>
      <c r="E121" s="451" t="s">
        <v>731</v>
      </c>
      <c r="F121" s="141"/>
      <c r="G121" s="835" t="str">
        <f t="shared" si="1"/>
        <v/>
      </c>
      <c r="H121" s="421">
        <v>1410</v>
      </c>
      <c r="I121" s="455">
        <v>90</v>
      </c>
      <c r="J121" s="455">
        <v>1190</v>
      </c>
      <c r="K121" s="456">
        <v>130</v>
      </c>
    </row>
    <row r="122" spans="1:11" ht="18" customHeight="1">
      <c r="A122" s="162" t="s">
        <v>252</v>
      </c>
      <c r="B122" s="830"/>
      <c r="C122" s="560" t="s">
        <v>260</v>
      </c>
      <c r="D122" s="451">
        <v>4</v>
      </c>
      <c r="E122" s="451" t="s">
        <v>731</v>
      </c>
      <c r="F122" s="141"/>
      <c r="G122" s="835" t="str">
        <f t="shared" si="1"/>
        <v/>
      </c>
      <c r="H122" s="421">
        <v>580</v>
      </c>
      <c r="I122" s="455">
        <v>40</v>
      </c>
      <c r="J122" s="455">
        <v>480</v>
      </c>
      <c r="K122" s="456">
        <v>60</v>
      </c>
    </row>
    <row r="123" spans="1:11" ht="18" customHeight="1">
      <c r="A123" s="162" t="s">
        <v>252</v>
      </c>
      <c r="B123" s="830"/>
      <c r="C123" s="560" t="s">
        <v>94</v>
      </c>
      <c r="D123" s="561" t="s">
        <v>258</v>
      </c>
      <c r="E123" s="451"/>
      <c r="F123" s="141"/>
      <c r="G123" s="835" t="str">
        <f t="shared" si="1"/>
        <v/>
      </c>
      <c r="H123" s="421">
        <v>255</v>
      </c>
      <c r="I123" s="455">
        <v>95</v>
      </c>
      <c r="J123" s="455">
        <v>150</v>
      </c>
      <c r="K123" s="456">
        <v>10</v>
      </c>
    </row>
    <row r="124" spans="1:11" ht="18" customHeight="1">
      <c r="A124" s="162" t="s">
        <v>252</v>
      </c>
      <c r="B124" s="830"/>
      <c r="C124" s="560" t="s">
        <v>94</v>
      </c>
      <c r="D124" s="561" t="s">
        <v>254</v>
      </c>
      <c r="E124" s="451"/>
      <c r="F124" s="141"/>
      <c r="G124" s="835" t="str">
        <f t="shared" si="1"/>
        <v/>
      </c>
      <c r="H124" s="421">
        <v>455</v>
      </c>
      <c r="I124" s="455">
        <v>45</v>
      </c>
      <c r="J124" s="455">
        <v>400</v>
      </c>
      <c r="K124" s="456">
        <v>10</v>
      </c>
    </row>
    <row r="125" spans="1:11" ht="18" customHeight="1">
      <c r="A125" s="162" t="s">
        <v>252</v>
      </c>
      <c r="B125" s="830"/>
      <c r="C125" s="560" t="s">
        <v>94</v>
      </c>
      <c r="D125" s="561" t="s">
        <v>257</v>
      </c>
      <c r="E125" s="451"/>
      <c r="F125" s="141"/>
      <c r="G125" s="835" t="str">
        <f t="shared" si="1"/>
        <v/>
      </c>
      <c r="H125" s="421">
        <v>400</v>
      </c>
      <c r="I125" s="455">
        <v>70</v>
      </c>
      <c r="J125" s="455">
        <v>300</v>
      </c>
      <c r="K125" s="456">
        <v>30</v>
      </c>
    </row>
    <row r="126" spans="1:11" ht="18" customHeight="1">
      <c r="A126" s="162" t="s">
        <v>252</v>
      </c>
      <c r="B126" s="830"/>
      <c r="C126" s="560" t="s">
        <v>94</v>
      </c>
      <c r="D126" s="561" t="s">
        <v>253</v>
      </c>
      <c r="E126" s="451"/>
      <c r="F126" s="141"/>
      <c r="G126" s="835" t="str">
        <f t="shared" si="1"/>
        <v/>
      </c>
      <c r="H126" s="421">
        <v>145</v>
      </c>
      <c r="I126" s="455">
        <v>35</v>
      </c>
      <c r="J126" s="455">
        <v>110</v>
      </c>
      <c r="K126" s="456">
        <v>0</v>
      </c>
    </row>
    <row r="127" spans="1:11" ht="18" customHeight="1">
      <c r="A127" s="162" t="s">
        <v>252</v>
      </c>
      <c r="B127" s="830"/>
      <c r="C127" s="560" t="s">
        <v>94</v>
      </c>
      <c r="D127" s="451" t="s">
        <v>256</v>
      </c>
      <c r="E127" s="451"/>
      <c r="F127" s="141"/>
      <c r="G127" s="835" t="str">
        <f t="shared" si="1"/>
        <v/>
      </c>
      <c r="H127" s="421">
        <v>470</v>
      </c>
      <c r="I127" s="455">
        <v>55</v>
      </c>
      <c r="J127" s="455">
        <v>400</v>
      </c>
      <c r="K127" s="456">
        <v>15</v>
      </c>
    </row>
    <row r="128" spans="1:11" ht="18" customHeight="1">
      <c r="A128" s="162" t="s">
        <v>252</v>
      </c>
      <c r="B128" s="830"/>
      <c r="C128" s="560" t="s">
        <v>94</v>
      </c>
      <c r="D128" s="561" t="s">
        <v>255</v>
      </c>
      <c r="E128" s="451"/>
      <c r="F128" s="141"/>
      <c r="G128" s="835" t="str">
        <f t="shared" si="1"/>
        <v/>
      </c>
      <c r="H128" s="421">
        <v>335</v>
      </c>
      <c r="I128" s="455">
        <v>35</v>
      </c>
      <c r="J128" s="455">
        <v>290</v>
      </c>
      <c r="K128" s="456">
        <v>10</v>
      </c>
    </row>
    <row r="129" spans="1:11" ht="18" customHeight="1">
      <c r="A129" s="162" t="s">
        <v>252</v>
      </c>
      <c r="B129" s="830"/>
      <c r="C129" s="560" t="s">
        <v>446</v>
      </c>
      <c r="D129" s="451"/>
      <c r="E129" s="451"/>
      <c r="F129" s="141"/>
      <c r="G129" s="835" t="str">
        <f t="shared" si="1"/>
        <v/>
      </c>
      <c r="H129" s="421">
        <v>405</v>
      </c>
      <c r="I129" s="455">
        <v>25</v>
      </c>
      <c r="J129" s="455">
        <v>370</v>
      </c>
      <c r="K129" s="456">
        <v>10</v>
      </c>
    </row>
    <row r="130" spans="1:11" ht="18" customHeight="1">
      <c r="A130" s="162" t="s">
        <v>252</v>
      </c>
      <c r="B130" s="830"/>
      <c r="C130" s="560" t="s">
        <v>485</v>
      </c>
      <c r="D130" s="451"/>
      <c r="E130" s="451"/>
      <c r="F130" s="141"/>
      <c r="G130" s="835" t="str">
        <f t="shared" si="1"/>
        <v/>
      </c>
      <c r="H130" s="421">
        <v>335</v>
      </c>
      <c r="I130" s="455">
        <v>140</v>
      </c>
      <c r="J130" s="455">
        <v>190</v>
      </c>
      <c r="K130" s="456">
        <v>5</v>
      </c>
    </row>
    <row r="131" spans="1:11" ht="18" customHeight="1">
      <c r="A131" s="162" t="s">
        <v>252</v>
      </c>
      <c r="B131" s="830"/>
      <c r="C131" s="560" t="s">
        <v>86</v>
      </c>
      <c r="D131" s="561" t="s">
        <v>257</v>
      </c>
      <c r="E131" s="451"/>
      <c r="F131" s="141"/>
      <c r="G131" s="835" t="str">
        <f t="shared" ref="G131:G171" si="2">IF(B131=1,H131,IF(B131=2,I131,IF(B131=3,J131,IF(B131=4,K131,IF(B131=5,I131+J131,+"")))))</f>
        <v/>
      </c>
      <c r="H131" s="421">
        <v>530</v>
      </c>
      <c r="I131" s="455">
        <v>90</v>
      </c>
      <c r="J131" s="455">
        <v>430</v>
      </c>
      <c r="K131" s="456">
        <v>10</v>
      </c>
    </row>
    <row r="132" spans="1:11" ht="18" customHeight="1">
      <c r="A132" s="162" t="s">
        <v>252</v>
      </c>
      <c r="B132" s="830"/>
      <c r="C132" s="560" t="s">
        <v>86</v>
      </c>
      <c r="D132" s="451" t="s">
        <v>256</v>
      </c>
      <c r="E132" s="451"/>
      <c r="F132" s="141"/>
      <c r="G132" s="835" t="str">
        <f t="shared" si="2"/>
        <v/>
      </c>
      <c r="H132" s="421">
        <v>230</v>
      </c>
      <c r="I132" s="455">
        <v>30</v>
      </c>
      <c r="J132" s="455">
        <v>170</v>
      </c>
      <c r="K132" s="456">
        <v>30</v>
      </c>
    </row>
    <row r="133" spans="1:11" ht="18" customHeight="1">
      <c r="A133" s="165" t="s">
        <v>252</v>
      </c>
      <c r="B133" s="831"/>
      <c r="C133" s="454" t="s">
        <v>86</v>
      </c>
      <c r="D133" s="159" t="s">
        <v>259</v>
      </c>
      <c r="E133" s="452"/>
      <c r="F133" s="142"/>
      <c r="G133" s="837" t="str">
        <f t="shared" si="2"/>
        <v/>
      </c>
      <c r="H133" s="420">
        <v>350</v>
      </c>
      <c r="I133" s="457">
        <v>85</v>
      </c>
      <c r="J133" s="457">
        <v>260</v>
      </c>
      <c r="K133" s="458">
        <v>5</v>
      </c>
    </row>
    <row r="134" spans="1:11" ht="18" customHeight="1">
      <c r="A134" s="320" t="s">
        <v>261</v>
      </c>
      <c r="B134" s="829"/>
      <c r="C134" s="453" t="s">
        <v>263</v>
      </c>
      <c r="D134" s="450">
        <v>1</v>
      </c>
      <c r="E134" s="450" t="s">
        <v>731</v>
      </c>
      <c r="F134" s="138"/>
      <c r="G134" s="834" t="str">
        <f t="shared" si="2"/>
        <v/>
      </c>
      <c r="H134" s="470">
        <v>605</v>
      </c>
      <c r="I134" s="326">
        <v>365</v>
      </c>
      <c r="J134" s="326">
        <v>230</v>
      </c>
      <c r="K134" s="327">
        <v>10</v>
      </c>
    </row>
    <row r="135" spans="1:11" ht="18" customHeight="1">
      <c r="A135" s="162" t="s">
        <v>261</v>
      </c>
      <c r="B135" s="830"/>
      <c r="C135" s="560" t="s">
        <v>263</v>
      </c>
      <c r="D135" s="451">
        <v>2</v>
      </c>
      <c r="E135" s="451" t="s">
        <v>731</v>
      </c>
      <c r="F135" s="141"/>
      <c r="G135" s="835" t="str">
        <f t="shared" si="2"/>
        <v/>
      </c>
      <c r="H135" s="421">
        <v>795</v>
      </c>
      <c r="I135" s="455">
        <v>425</v>
      </c>
      <c r="J135" s="455">
        <v>360</v>
      </c>
      <c r="K135" s="456">
        <v>10</v>
      </c>
    </row>
    <row r="136" spans="1:11" ht="18" customHeight="1">
      <c r="A136" s="162" t="s">
        <v>261</v>
      </c>
      <c r="B136" s="830"/>
      <c r="C136" s="560" t="s">
        <v>263</v>
      </c>
      <c r="D136" s="451">
        <v>3</v>
      </c>
      <c r="E136" s="451" t="s">
        <v>731</v>
      </c>
      <c r="F136" s="141"/>
      <c r="G136" s="835" t="str">
        <f t="shared" si="2"/>
        <v/>
      </c>
      <c r="H136" s="421">
        <v>430</v>
      </c>
      <c r="I136" s="455">
        <v>350</v>
      </c>
      <c r="J136" s="455">
        <v>80</v>
      </c>
      <c r="K136" s="456">
        <v>0</v>
      </c>
    </row>
    <row r="137" spans="1:11" ht="18" customHeight="1">
      <c r="A137" s="162" t="s">
        <v>261</v>
      </c>
      <c r="B137" s="830"/>
      <c r="C137" s="560" t="s">
        <v>264</v>
      </c>
      <c r="D137" s="451">
        <v>1</v>
      </c>
      <c r="E137" s="451" t="s">
        <v>731</v>
      </c>
      <c r="F137" s="141"/>
      <c r="G137" s="835" t="str">
        <f t="shared" si="2"/>
        <v/>
      </c>
      <c r="H137" s="421">
        <v>1005</v>
      </c>
      <c r="I137" s="455">
        <v>325</v>
      </c>
      <c r="J137" s="455">
        <v>670</v>
      </c>
      <c r="K137" s="456">
        <v>10</v>
      </c>
    </row>
    <row r="138" spans="1:11" ht="18" customHeight="1">
      <c r="A138" s="162" t="s">
        <v>261</v>
      </c>
      <c r="B138" s="830"/>
      <c r="C138" s="560" t="s">
        <v>265</v>
      </c>
      <c r="D138" s="451">
        <v>1</v>
      </c>
      <c r="E138" s="451" t="s">
        <v>731</v>
      </c>
      <c r="F138" s="141"/>
      <c r="G138" s="835" t="str">
        <f t="shared" si="2"/>
        <v/>
      </c>
      <c r="H138" s="421">
        <v>205</v>
      </c>
      <c r="I138" s="455">
        <v>205</v>
      </c>
      <c r="J138" s="455">
        <v>0</v>
      </c>
      <c r="K138" s="456">
        <v>0</v>
      </c>
    </row>
    <row r="139" spans="1:11" ht="18" customHeight="1">
      <c r="A139" s="162" t="s">
        <v>261</v>
      </c>
      <c r="B139" s="830"/>
      <c r="C139" s="560" t="s">
        <v>265</v>
      </c>
      <c r="D139" s="451">
        <v>2</v>
      </c>
      <c r="E139" s="451" t="s">
        <v>731</v>
      </c>
      <c r="F139" s="141"/>
      <c r="G139" s="835" t="str">
        <f t="shared" si="2"/>
        <v/>
      </c>
      <c r="H139" s="421">
        <v>260</v>
      </c>
      <c r="I139" s="455">
        <v>255</v>
      </c>
      <c r="J139" s="455">
        <v>0</v>
      </c>
      <c r="K139" s="456">
        <v>5</v>
      </c>
    </row>
    <row r="140" spans="1:11" ht="18" customHeight="1">
      <c r="A140" s="162" t="s">
        <v>261</v>
      </c>
      <c r="B140" s="830"/>
      <c r="C140" s="560" t="s">
        <v>265</v>
      </c>
      <c r="D140" s="451">
        <v>3</v>
      </c>
      <c r="E140" s="451" t="s">
        <v>731</v>
      </c>
      <c r="F140" s="141"/>
      <c r="G140" s="835" t="str">
        <f t="shared" si="2"/>
        <v/>
      </c>
      <c r="H140" s="421">
        <v>225</v>
      </c>
      <c r="I140" s="455">
        <v>110</v>
      </c>
      <c r="J140" s="455">
        <v>110</v>
      </c>
      <c r="K140" s="456">
        <v>5</v>
      </c>
    </row>
    <row r="141" spans="1:11" ht="18" customHeight="1">
      <c r="A141" s="162" t="s">
        <v>261</v>
      </c>
      <c r="B141" s="830"/>
      <c r="C141" s="560" t="s">
        <v>265</v>
      </c>
      <c r="D141" s="451">
        <v>4</v>
      </c>
      <c r="E141" s="451" t="s">
        <v>731</v>
      </c>
      <c r="F141" s="141"/>
      <c r="G141" s="835" t="str">
        <f t="shared" si="2"/>
        <v/>
      </c>
      <c r="H141" s="421">
        <v>240</v>
      </c>
      <c r="I141" s="455">
        <v>240</v>
      </c>
      <c r="J141" s="455">
        <v>0</v>
      </c>
      <c r="K141" s="456">
        <v>0</v>
      </c>
    </row>
    <row r="142" spans="1:11" ht="18" customHeight="1">
      <c r="A142" s="162" t="s">
        <v>261</v>
      </c>
      <c r="B142" s="830"/>
      <c r="C142" s="560" t="s">
        <v>265</v>
      </c>
      <c r="D142" s="451">
        <v>5</v>
      </c>
      <c r="E142" s="451" t="s">
        <v>731</v>
      </c>
      <c r="F142" s="141"/>
      <c r="G142" s="835" t="str">
        <f t="shared" si="2"/>
        <v/>
      </c>
      <c r="H142" s="421">
        <v>340</v>
      </c>
      <c r="I142" s="455">
        <v>295</v>
      </c>
      <c r="J142" s="455">
        <v>40</v>
      </c>
      <c r="K142" s="456">
        <v>5</v>
      </c>
    </row>
    <row r="143" spans="1:11" ht="18" customHeight="1">
      <c r="A143" s="162" t="s">
        <v>261</v>
      </c>
      <c r="B143" s="830"/>
      <c r="C143" s="560" t="s">
        <v>265</v>
      </c>
      <c r="D143" s="451">
        <v>6</v>
      </c>
      <c r="E143" s="451" t="s">
        <v>731</v>
      </c>
      <c r="F143" s="141"/>
      <c r="G143" s="835" t="str">
        <f t="shared" si="2"/>
        <v/>
      </c>
      <c r="H143" s="421">
        <v>95</v>
      </c>
      <c r="I143" s="455">
        <v>90</v>
      </c>
      <c r="J143" s="455">
        <v>0</v>
      </c>
      <c r="K143" s="456">
        <v>5</v>
      </c>
    </row>
    <row r="144" spans="1:11" ht="18" customHeight="1">
      <c r="A144" s="162" t="s">
        <v>261</v>
      </c>
      <c r="B144" s="830"/>
      <c r="C144" s="560" t="s">
        <v>262</v>
      </c>
      <c r="D144" s="451">
        <v>1</v>
      </c>
      <c r="E144" s="451" t="s">
        <v>731</v>
      </c>
      <c r="F144" s="141"/>
      <c r="G144" s="835" t="str">
        <f t="shared" si="2"/>
        <v/>
      </c>
      <c r="H144" s="421">
        <v>295</v>
      </c>
      <c r="I144" s="455">
        <v>220</v>
      </c>
      <c r="J144" s="455">
        <v>70</v>
      </c>
      <c r="K144" s="456">
        <v>5</v>
      </c>
    </row>
    <row r="145" spans="1:11" ht="18" customHeight="1">
      <c r="A145" s="162" t="s">
        <v>261</v>
      </c>
      <c r="B145" s="830"/>
      <c r="C145" s="560" t="s">
        <v>262</v>
      </c>
      <c r="D145" s="451">
        <v>2</v>
      </c>
      <c r="E145" s="451" t="s">
        <v>731</v>
      </c>
      <c r="F145" s="141"/>
      <c r="G145" s="835" t="str">
        <f t="shared" si="2"/>
        <v/>
      </c>
      <c r="H145" s="421">
        <v>430</v>
      </c>
      <c r="I145" s="455">
        <v>330</v>
      </c>
      <c r="J145" s="455">
        <v>90</v>
      </c>
      <c r="K145" s="456">
        <v>10</v>
      </c>
    </row>
    <row r="146" spans="1:11" ht="18" customHeight="1">
      <c r="A146" s="162" t="s">
        <v>261</v>
      </c>
      <c r="B146" s="830"/>
      <c r="C146" s="560" t="s">
        <v>262</v>
      </c>
      <c r="D146" s="451">
        <v>3</v>
      </c>
      <c r="E146" s="451" t="s">
        <v>731</v>
      </c>
      <c r="F146" s="141"/>
      <c r="G146" s="835" t="str">
        <f t="shared" si="2"/>
        <v/>
      </c>
      <c r="H146" s="421">
        <v>510</v>
      </c>
      <c r="I146" s="455">
        <v>400</v>
      </c>
      <c r="J146" s="455">
        <v>90</v>
      </c>
      <c r="K146" s="456">
        <v>20</v>
      </c>
    </row>
    <row r="147" spans="1:11" ht="18" customHeight="1">
      <c r="A147" s="162" t="s">
        <v>261</v>
      </c>
      <c r="B147" s="830"/>
      <c r="C147" s="560" t="s">
        <v>262</v>
      </c>
      <c r="D147" s="451">
        <v>4</v>
      </c>
      <c r="E147" s="451" t="s">
        <v>731</v>
      </c>
      <c r="F147" s="141"/>
      <c r="G147" s="835" t="str">
        <f t="shared" si="2"/>
        <v/>
      </c>
      <c r="H147" s="421">
        <v>535</v>
      </c>
      <c r="I147" s="455">
        <v>375</v>
      </c>
      <c r="J147" s="455">
        <v>140</v>
      </c>
      <c r="K147" s="456">
        <v>20</v>
      </c>
    </row>
    <row r="148" spans="1:11" ht="18" customHeight="1">
      <c r="A148" s="165" t="s">
        <v>261</v>
      </c>
      <c r="B148" s="831"/>
      <c r="C148" s="454" t="s">
        <v>262</v>
      </c>
      <c r="D148" s="452">
        <v>5</v>
      </c>
      <c r="E148" s="452" t="s">
        <v>731</v>
      </c>
      <c r="F148" s="142"/>
      <c r="G148" s="837" t="str">
        <f t="shared" si="2"/>
        <v/>
      </c>
      <c r="H148" s="420">
        <v>400</v>
      </c>
      <c r="I148" s="457">
        <v>300</v>
      </c>
      <c r="J148" s="457">
        <v>90</v>
      </c>
      <c r="K148" s="458">
        <v>10</v>
      </c>
    </row>
    <row r="149" spans="1:11" ht="18" customHeight="1">
      <c r="A149" s="320" t="s">
        <v>15</v>
      </c>
      <c r="B149" s="829"/>
      <c r="C149" s="453" t="s">
        <v>91</v>
      </c>
      <c r="D149" s="158" t="s">
        <v>266</v>
      </c>
      <c r="E149" s="450"/>
      <c r="F149" s="138"/>
      <c r="G149" s="834" t="str">
        <f t="shared" si="2"/>
        <v/>
      </c>
      <c r="H149" s="470">
        <v>305</v>
      </c>
      <c r="I149" s="326">
        <v>90</v>
      </c>
      <c r="J149" s="326">
        <v>210</v>
      </c>
      <c r="K149" s="327">
        <v>5</v>
      </c>
    </row>
    <row r="150" spans="1:11" ht="18" customHeight="1">
      <c r="A150" s="162" t="s">
        <v>15</v>
      </c>
      <c r="B150" s="830"/>
      <c r="C150" s="560" t="s">
        <v>456</v>
      </c>
      <c r="D150" s="451"/>
      <c r="E150" s="451"/>
      <c r="F150" s="141"/>
      <c r="G150" s="835" t="str">
        <f t="shared" si="2"/>
        <v/>
      </c>
      <c r="H150" s="421">
        <v>1060</v>
      </c>
      <c r="I150" s="455">
        <v>220</v>
      </c>
      <c r="J150" s="455">
        <v>810</v>
      </c>
      <c r="K150" s="456">
        <v>30</v>
      </c>
    </row>
    <row r="151" spans="1:11" ht="18" customHeight="1">
      <c r="A151" s="162" t="s">
        <v>15</v>
      </c>
      <c r="B151" s="830"/>
      <c r="C151" s="560" t="s">
        <v>267</v>
      </c>
      <c r="D151" s="451">
        <v>1</v>
      </c>
      <c r="E151" s="451" t="s">
        <v>731</v>
      </c>
      <c r="F151" s="141"/>
      <c r="G151" s="835" t="str">
        <f t="shared" si="2"/>
        <v/>
      </c>
      <c r="H151" s="421">
        <v>730</v>
      </c>
      <c r="I151" s="455">
        <v>245</v>
      </c>
      <c r="J151" s="455">
        <v>460</v>
      </c>
      <c r="K151" s="456">
        <v>25</v>
      </c>
    </row>
    <row r="152" spans="1:11" ht="18" customHeight="1">
      <c r="A152" s="162" t="s">
        <v>15</v>
      </c>
      <c r="B152" s="830"/>
      <c r="C152" s="560" t="s">
        <v>267</v>
      </c>
      <c r="D152" s="451">
        <v>2</v>
      </c>
      <c r="E152" s="451" t="s">
        <v>731</v>
      </c>
      <c r="F152" s="141"/>
      <c r="G152" s="835" t="str">
        <f t="shared" si="2"/>
        <v/>
      </c>
      <c r="H152" s="421">
        <v>775</v>
      </c>
      <c r="I152" s="455">
        <v>215</v>
      </c>
      <c r="J152" s="455">
        <v>550</v>
      </c>
      <c r="K152" s="456">
        <v>10</v>
      </c>
    </row>
    <row r="153" spans="1:11" ht="18" customHeight="1">
      <c r="A153" s="162" t="s">
        <v>15</v>
      </c>
      <c r="B153" s="830"/>
      <c r="C153" s="560" t="s">
        <v>267</v>
      </c>
      <c r="D153" s="451">
        <v>3</v>
      </c>
      <c r="E153" s="451" t="s">
        <v>731</v>
      </c>
      <c r="F153" s="141"/>
      <c r="G153" s="835" t="str">
        <f t="shared" si="2"/>
        <v/>
      </c>
      <c r="H153" s="421">
        <v>575</v>
      </c>
      <c r="I153" s="455">
        <v>80</v>
      </c>
      <c r="J153" s="455">
        <v>490</v>
      </c>
      <c r="K153" s="456">
        <v>5</v>
      </c>
    </row>
    <row r="154" spans="1:11" ht="18" customHeight="1">
      <c r="A154" s="162" t="s">
        <v>15</v>
      </c>
      <c r="B154" s="830"/>
      <c r="C154" s="560" t="s">
        <v>268</v>
      </c>
      <c r="D154" s="451">
        <v>1</v>
      </c>
      <c r="E154" s="451" t="s">
        <v>731</v>
      </c>
      <c r="F154" s="141"/>
      <c r="G154" s="835" t="str">
        <f t="shared" si="2"/>
        <v/>
      </c>
      <c r="H154" s="421">
        <v>475</v>
      </c>
      <c r="I154" s="455">
        <v>390</v>
      </c>
      <c r="J154" s="455">
        <v>80</v>
      </c>
      <c r="K154" s="456">
        <v>5</v>
      </c>
    </row>
    <row r="155" spans="1:11" ht="18" customHeight="1">
      <c r="A155" s="162" t="s">
        <v>15</v>
      </c>
      <c r="B155" s="830"/>
      <c r="C155" s="560" t="s">
        <v>268</v>
      </c>
      <c r="D155" s="451">
        <v>2</v>
      </c>
      <c r="E155" s="451" t="s">
        <v>731</v>
      </c>
      <c r="F155" s="141"/>
      <c r="G155" s="835" t="str">
        <f t="shared" si="2"/>
        <v/>
      </c>
      <c r="H155" s="421">
        <v>270</v>
      </c>
      <c r="I155" s="455">
        <v>270</v>
      </c>
      <c r="J155" s="455">
        <v>0</v>
      </c>
      <c r="K155" s="456">
        <v>0</v>
      </c>
    </row>
    <row r="156" spans="1:11" ht="18" customHeight="1">
      <c r="A156" s="162" t="s">
        <v>15</v>
      </c>
      <c r="B156" s="830"/>
      <c r="C156" s="560" t="s">
        <v>268</v>
      </c>
      <c r="D156" s="451">
        <v>3</v>
      </c>
      <c r="E156" s="451" t="s">
        <v>731</v>
      </c>
      <c r="F156" s="141"/>
      <c r="G156" s="835" t="str">
        <f t="shared" si="2"/>
        <v/>
      </c>
      <c r="H156" s="421">
        <v>210</v>
      </c>
      <c r="I156" s="455">
        <v>210</v>
      </c>
      <c r="J156" s="455">
        <v>0</v>
      </c>
      <c r="K156" s="456">
        <v>0</v>
      </c>
    </row>
    <row r="157" spans="1:11" ht="18" customHeight="1">
      <c r="A157" s="165" t="s">
        <v>15</v>
      </c>
      <c r="B157" s="831"/>
      <c r="C157" s="454" t="s">
        <v>268</v>
      </c>
      <c r="D157" s="452">
        <v>4</v>
      </c>
      <c r="E157" s="452" t="s">
        <v>731</v>
      </c>
      <c r="F157" s="142"/>
      <c r="G157" s="837" t="str">
        <f t="shared" si="2"/>
        <v/>
      </c>
      <c r="H157" s="420">
        <v>340</v>
      </c>
      <c r="I157" s="457">
        <v>275</v>
      </c>
      <c r="J157" s="457">
        <v>60</v>
      </c>
      <c r="K157" s="458">
        <v>5</v>
      </c>
    </row>
    <row r="158" spans="1:11" ht="18" customHeight="1">
      <c r="A158" s="320" t="s">
        <v>840</v>
      </c>
      <c r="B158" s="829"/>
      <c r="C158" s="453" t="s">
        <v>85</v>
      </c>
      <c r="D158" s="450">
        <v>1</v>
      </c>
      <c r="E158" s="450" t="s">
        <v>731</v>
      </c>
      <c r="F158" s="138"/>
      <c r="G158" s="834" t="str">
        <f t="shared" si="2"/>
        <v/>
      </c>
      <c r="H158" s="516">
        <v>285</v>
      </c>
      <c r="I158" s="517">
        <v>75</v>
      </c>
      <c r="J158" s="517">
        <v>210</v>
      </c>
      <c r="K158" s="518">
        <v>0</v>
      </c>
    </row>
    <row r="159" spans="1:11" ht="18" customHeight="1">
      <c r="A159" s="162" t="s">
        <v>840</v>
      </c>
      <c r="B159" s="830"/>
      <c r="C159" s="560" t="s">
        <v>85</v>
      </c>
      <c r="D159" s="451">
        <v>2</v>
      </c>
      <c r="E159" s="451" t="s">
        <v>731</v>
      </c>
      <c r="F159" s="141"/>
      <c r="G159" s="835" t="str">
        <f t="shared" si="2"/>
        <v/>
      </c>
      <c r="H159" s="421">
        <v>600</v>
      </c>
      <c r="I159" s="455">
        <v>440</v>
      </c>
      <c r="J159" s="455">
        <v>160</v>
      </c>
      <c r="K159" s="456">
        <v>0</v>
      </c>
    </row>
    <row r="160" spans="1:11" ht="18" customHeight="1">
      <c r="A160" s="162" t="s">
        <v>840</v>
      </c>
      <c r="B160" s="830"/>
      <c r="C160" s="560" t="s">
        <v>85</v>
      </c>
      <c r="D160" s="451">
        <v>3</v>
      </c>
      <c r="E160" s="451" t="s">
        <v>731</v>
      </c>
      <c r="F160" s="141"/>
      <c r="G160" s="835" t="str">
        <f t="shared" si="2"/>
        <v/>
      </c>
      <c r="H160" s="421">
        <v>460</v>
      </c>
      <c r="I160" s="455">
        <v>450</v>
      </c>
      <c r="J160" s="455">
        <v>0</v>
      </c>
      <c r="K160" s="456">
        <v>10</v>
      </c>
    </row>
    <row r="161" spans="1:11" ht="18" customHeight="1">
      <c r="A161" s="162" t="s">
        <v>840</v>
      </c>
      <c r="B161" s="830"/>
      <c r="C161" s="560" t="s">
        <v>85</v>
      </c>
      <c r="D161" s="451">
        <v>4</v>
      </c>
      <c r="E161" s="451" t="s">
        <v>731</v>
      </c>
      <c r="F161" s="141"/>
      <c r="G161" s="835" t="str">
        <f t="shared" si="2"/>
        <v/>
      </c>
      <c r="H161" s="421">
        <v>420</v>
      </c>
      <c r="I161" s="455">
        <v>415</v>
      </c>
      <c r="J161" s="455">
        <v>0</v>
      </c>
      <c r="K161" s="456">
        <v>5</v>
      </c>
    </row>
    <row r="162" spans="1:11" ht="18" customHeight="1">
      <c r="A162" s="162" t="s">
        <v>840</v>
      </c>
      <c r="B162" s="830"/>
      <c r="C162" s="560" t="s">
        <v>205</v>
      </c>
      <c r="D162" s="451" t="s">
        <v>206</v>
      </c>
      <c r="E162" s="451" t="s">
        <v>204</v>
      </c>
      <c r="F162" s="141"/>
      <c r="G162" s="835" t="str">
        <f t="shared" si="2"/>
        <v/>
      </c>
      <c r="H162" s="421">
        <v>250</v>
      </c>
      <c r="I162" s="455">
        <v>245</v>
      </c>
      <c r="J162" s="455">
        <v>0</v>
      </c>
      <c r="K162" s="456">
        <v>5</v>
      </c>
    </row>
    <row r="163" spans="1:11" ht="18" customHeight="1">
      <c r="A163" s="162" t="s">
        <v>840</v>
      </c>
      <c r="B163" s="830"/>
      <c r="C163" s="560" t="s">
        <v>205</v>
      </c>
      <c r="D163" s="451">
        <v>4</v>
      </c>
      <c r="E163" s="451" t="s">
        <v>204</v>
      </c>
      <c r="F163" s="141"/>
      <c r="G163" s="835" t="str">
        <f t="shared" si="2"/>
        <v/>
      </c>
      <c r="H163" s="421">
        <v>215</v>
      </c>
      <c r="I163" s="455">
        <v>215</v>
      </c>
      <c r="J163" s="455">
        <v>0</v>
      </c>
      <c r="K163" s="456">
        <v>0</v>
      </c>
    </row>
    <row r="164" spans="1:11" ht="18" customHeight="1">
      <c r="A164" s="162" t="s">
        <v>840</v>
      </c>
      <c r="B164" s="830"/>
      <c r="C164" s="560" t="s">
        <v>205</v>
      </c>
      <c r="D164" s="451">
        <v>5</v>
      </c>
      <c r="E164" s="451" t="s">
        <v>204</v>
      </c>
      <c r="F164" s="141"/>
      <c r="G164" s="835" t="str">
        <f t="shared" si="2"/>
        <v/>
      </c>
      <c r="H164" s="421">
        <v>405</v>
      </c>
      <c r="I164" s="455">
        <v>340</v>
      </c>
      <c r="J164" s="455">
        <v>60</v>
      </c>
      <c r="K164" s="456">
        <v>5</v>
      </c>
    </row>
    <row r="165" spans="1:11" ht="18" customHeight="1">
      <c r="A165" s="162" t="s">
        <v>840</v>
      </c>
      <c r="B165" s="830"/>
      <c r="C165" s="560" t="s">
        <v>270</v>
      </c>
      <c r="D165" s="451">
        <v>1</v>
      </c>
      <c r="E165" s="451" t="s">
        <v>731</v>
      </c>
      <c r="F165" s="141"/>
      <c r="G165" s="835" t="str">
        <f t="shared" si="2"/>
        <v/>
      </c>
      <c r="H165" s="421">
        <v>220</v>
      </c>
      <c r="I165" s="455">
        <v>155</v>
      </c>
      <c r="J165" s="455">
        <v>60</v>
      </c>
      <c r="K165" s="456">
        <v>5</v>
      </c>
    </row>
    <row r="166" spans="1:11" ht="18" customHeight="1">
      <c r="A166" s="162" t="s">
        <v>840</v>
      </c>
      <c r="B166" s="830"/>
      <c r="C166" s="560" t="s">
        <v>270</v>
      </c>
      <c r="D166" s="451">
        <v>2</v>
      </c>
      <c r="E166" s="451" t="s">
        <v>731</v>
      </c>
      <c r="F166" s="141"/>
      <c r="G166" s="835" t="str">
        <f t="shared" si="2"/>
        <v/>
      </c>
      <c r="H166" s="421">
        <v>385</v>
      </c>
      <c r="I166" s="455">
        <v>225</v>
      </c>
      <c r="J166" s="455">
        <v>150</v>
      </c>
      <c r="K166" s="456">
        <v>10</v>
      </c>
    </row>
    <row r="167" spans="1:11" ht="18" customHeight="1">
      <c r="A167" s="162" t="s">
        <v>840</v>
      </c>
      <c r="B167" s="830"/>
      <c r="C167" s="560" t="s">
        <v>270</v>
      </c>
      <c r="D167" s="451">
        <v>3</v>
      </c>
      <c r="E167" s="451" t="s">
        <v>731</v>
      </c>
      <c r="F167" s="141"/>
      <c r="G167" s="835" t="str">
        <f t="shared" si="2"/>
        <v/>
      </c>
      <c r="H167" s="421">
        <v>445</v>
      </c>
      <c r="I167" s="455">
        <v>170</v>
      </c>
      <c r="J167" s="455">
        <v>270</v>
      </c>
      <c r="K167" s="456">
        <v>5</v>
      </c>
    </row>
    <row r="168" spans="1:11" ht="18" customHeight="1">
      <c r="A168" s="162" t="s">
        <v>840</v>
      </c>
      <c r="B168" s="830"/>
      <c r="C168" s="560" t="s">
        <v>270</v>
      </c>
      <c r="D168" s="451">
        <v>4</v>
      </c>
      <c r="E168" s="451" t="s">
        <v>731</v>
      </c>
      <c r="F168" s="141"/>
      <c r="G168" s="835" t="str">
        <f t="shared" si="2"/>
        <v/>
      </c>
      <c r="H168" s="421">
        <v>650</v>
      </c>
      <c r="I168" s="455">
        <v>320</v>
      </c>
      <c r="J168" s="455">
        <v>320</v>
      </c>
      <c r="K168" s="456">
        <v>10</v>
      </c>
    </row>
    <row r="169" spans="1:11" ht="18" customHeight="1">
      <c r="A169" s="165" t="s">
        <v>840</v>
      </c>
      <c r="B169" s="831"/>
      <c r="C169" s="454" t="s">
        <v>270</v>
      </c>
      <c r="D169" s="452">
        <v>5</v>
      </c>
      <c r="E169" s="452" t="s">
        <v>731</v>
      </c>
      <c r="F169" s="142"/>
      <c r="G169" s="837" t="str">
        <f t="shared" si="2"/>
        <v/>
      </c>
      <c r="H169" s="420">
        <v>660</v>
      </c>
      <c r="I169" s="457">
        <v>385</v>
      </c>
      <c r="J169" s="457">
        <v>260</v>
      </c>
      <c r="K169" s="458">
        <v>15</v>
      </c>
    </row>
    <row r="170" spans="1:11" ht="18" customHeight="1">
      <c r="A170" s="320" t="s">
        <v>730</v>
      </c>
      <c r="B170" s="829"/>
      <c r="C170" s="453" t="s">
        <v>269</v>
      </c>
      <c r="D170" s="450">
        <v>1</v>
      </c>
      <c r="E170" s="450" t="s">
        <v>731</v>
      </c>
      <c r="F170" s="138"/>
      <c r="G170" s="834" t="str">
        <f t="shared" si="2"/>
        <v/>
      </c>
      <c r="H170" s="516">
        <v>565</v>
      </c>
      <c r="I170" s="517">
        <v>305</v>
      </c>
      <c r="J170" s="517">
        <v>250</v>
      </c>
      <c r="K170" s="518">
        <v>10</v>
      </c>
    </row>
    <row r="171" spans="1:11" ht="18" customHeight="1">
      <c r="A171" s="165" t="s">
        <v>730</v>
      </c>
      <c r="B171" s="831"/>
      <c r="C171" s="454" t="s">
        <v>269</v>
      </c>
      <c r="D171" s="452">
        <v>2</v>
      </c>
      <c r="E171" s="452" t="s">
        <v>731</v>
      </c>
      <c r="F171" s="142"/>
      <c r="G171" s="837" t="str">
        <f t="shared" si="2"/>
        <v/>
      </c>
      <c r="H171" s="420">
        <v>645</v>
      </c>
      <c r="I171" s="457">
        <v>185</v>
      </c>
      <c r="J171" s="457">
        <v>450</v>
      </c>
      <c r="K171" s="458">
        <v>10</v>
      </c>
    </row>
    <row r="172" spans="1:11" ht="18" customHeight="1">
      <c r="K172" s="241" t="s">
        <v>1062</v>
      </c>
    </row>
    <row r="173" spans="1:11" ht="18" customHeight="1">
      <c r="K173" s="25"/>
    </row>
    <row r="174" spans="1:11" ht="18" customHeight="1">
      <c r="C174" s="1142" t="s">
        <v>309</v>
      </c>
      <c r="D174" s="1143"/>
      <c r="E174" s="1143"/>
      <c r="F174" s="1144"/>
      <c r="G174" s="182" t="s">
        <v>308</v>
      </c>
      <c r="H174" s="894" t="s">
        <v>300</v>
      </c>
      <c r="I174" s="136" t="s">
        <v>301</v>
      </c>
      <c r="J174" s="137" t="s">
        <v>582</v>
      </c>
      <c r="K174" s="138" t="s">
        <v>729</v>
      </c>
    </row>
    <row r="175" spans="1:11" ht="18" customHeight="1">
      <c r="C175" s="1145"/>
      <c r="D175" s="1146"/>
      <c r="E175" s="1146"/>
      <c r="F175" s="1147"/>
      <c r="G175" s="895"/>
      <c r="H175" s="139" t="s">
        <v>728</v>
      </c>
      <c r="I175" s="139" t="s">
        <v>728</v>
      </c>
      <c r="J175" s="139" t="s">
        <v>728</v>
      </c>
      <c r="K175" s="140" t="s">
        <v>728</v>
      </c>
    </row>
    <row r="176" spans="1:11" ht="18" customHeight="1">
      <c r="C176" s="1148"/>
      <c r="D176" s="1149"/>
      <c r="E176" s="1149"/>
      <c r="F176" s="1150"/>
      <c r="G176" s="896">
        <f>SUM(G3:G171)</f>
        <v>0</v>
      </c>
      <c r="H176" s="143">
        <v>78005</v>
      </c>
      <c r="I176" s="144">
        <v>46980</v>
      </c>
      <c r="J176" s="144">
        <v>28890</v>
      </c>
      <c r="K176" s="145">
        <v>2135</v>
      </c>
    </row>
    <row r="177" spans="8:11" ht="18" customHeight="1">
      <c r="H177" s="85"/>
      <c r="I177" s="85"/>
      <c r="J177" s="85"/>
      <c r="K177" s="309"/>
    </row>
  </sheetData>
  <sheetProtection selectLockedCells="1"/>
  <mergeCells count="2">
    <mergeCell ref="C69:F69"/>
    <mergeCell ref="C174:F176"/>
  </mergeCells>
  <phoneticPr fontId="6"/>
  <printOptions horizontalCentered="1"/>
  <pageMargins left="0.39370078740157483" right="0" top="0.78740157480314965" bottom="0.39370078740157483" header="0.51181102362204722" footer="0.51181102362204722"/>
  <pageSetup paperSize="9" scale="125" orientation="portrait" r:id="rId1"/>
  <headerFooter alignWithMargins="0">
    <oddHeader>&amp;L&amp;"HG丸ｺﾞｼｯｸM-PRO,標準"&amp;F&amp;A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2"/>
  <dimension ref="A1:M97"/>
  <sheetViews>
    <sheetView workbookViewId="0">
      <selection activeCell="E18" sqref="E18"/>
    </sheetView>
  </sheetViews>
  <sheetFormatPr defaultColWidth="2.5" defaultRowHeight="18" customHeight="1"/>
  <cols>
    <col min="1" max="1" width="5.625" style="21" customWidth="1"/>
    <col min="2" max="2" width="3.875" style="833" customWidth="1"/>
    <col min="3" max="3" width="10.375" style="25" customWidth="1"/>
    <col min="4" max="4" width="3.875" style="22" customWidth="1"/>
    <col min="5" max="5" width="5.125" style="84" customWidth="1"/>
    <col min="6" max="6" width="3.875" style="21" customWidth="1"/>
    <col min="7" max="7" width="10.625" style="838" customWidth="1"/>
    <col min="8" max="10" width="8" style="25" customWidth="1"/>
    <col min="11" max="11" width="7.5" style="87" customWidth="1"/>
    <col min="12" max="16384" width="2.5" style="25"/>
  </cols>
  <sheetData>
    <row r="1" spans="1:11" ht="18" customHeight="1">
      <c r="A1" s="94"/>
      <c r="B1" s="827"/>
      <c r="C1" s="154" t="s">
        <v>443</v>
      </c>
      <c r="D1" s="80"/>
      <c r="E1" s="80"/>
      <c r="F1" s="234"/>
      <c r="G1" s="181" t="s">
        <v>308</v>
      </c>
      <c r="H1" s="146" t="s">
        <v>300</v>
      </c>
      <c r="I1" s="136" t="s">
        <v>301</v>
      </c>
      <c r="J1" s="137" t="s">
        <v>582</v>
      </c>
      <c r="K1" s="138" t="s">
        <v>729</v>
      </c>
    </row>
    <row r="2" spans="1:11" s="22" customFormat="1" ht="18" customHeight="1">
      <c r="A2" s="242"/>
      <c r="B2" s="828"/>
      <c r="C2" s="23"/>
      <c r="D2" s="82"/>
      <c r="E2" s="82"/>
      <c r="F2" s="235"/>
      <c r="G2" s="151" t="str">
        <f>IF(G96=0,"",G96)</f>
        <v/>
      </c>
      <c r="H2" s="147" t="s">
        <v>728</v>
      </c>
      <c r="I2" s="139" t="s">
        <v>728</v>
      </c>
      <c r="J2" s="139" t="s">
        <v>728</v>
      </c>
      <c r="K2" s="140" t="s">
        <v>728</v>
      </c>
    </row>
    <row r="3" spans="1:11" ht="18" customHeight="1">
      <c r="A3" s="162" t="s">
        <v>804</v>
      </c>
      <c r="B3" s="817"/>
      <c r="C3" s="560" t="s">
        <v>543</v>
      </c>
      <c r="D3" s="451">
        <v>1</v>
      </c>
      <c r="E3" s="451" t="s">
        <v>356</v>
      </c>
      <c r="F3" s="465"/>
      <c r="G3" s="835" t="str">
        <f t="shared" ref="G3:G66" si="0">IF(B3=1,H3,IF(B3=2,I3,IF(B3=3,J3,IF(B3=4,K3,IF(B3=5,I3+J3,+"")))))</f>
        <v/>
      </c>
      <c r="H3" s="461">
        <v>565</v>
      </c>
      <c r="I3" s="326">
        <v>410</v>
      </c>
      <c r="J3" s="326">
        <v>150</v>
      </c>
      <c r="K3" s="327">
        <v>5</v>
      </c>
    </row>
    <row r="4" spans="1:11" ht="18" customHeight="1">
      <c r="A4" s="162" t="s">
        <v>804</v>
      </c>
      <c r="B4" s="817"/>
      <c r="C4" s="560" t="s">
        <v>543</v>
      </c>
      <c r="D4" s="451">
        <v>2</v>
      </c>
      <c r="E4" s="451" t="s">
        <v>356</v>
      </c>
      <c r="F4" s="465"/>
      <c r="G4" s="835" t="str">
        <f t="shared" si="0"/>
        <v/>
      </c>
      <c r="H4" s="461">
        <v>770</v>
      </c>
      <c r="I4" s="455">
        <v>405</v>
      </c>
      <c r="J4" s="455">
        <v>350</v>
      </c>
      <c r="K4" s="456">
        <v>15</v>
      </c>
    </row>
    <row r="5" spans="1:11" ht="18" customHeight="1">
      <c r="A5" s="162" t="s">
        <v>804</v>
      </c>
      <c r="B5" s="817"/>
      <c r="C5" s="560" t="s">
        <v>543</v>
      </c>
      <c r="D5" s="451">
        <v>3</v>
      </c>
      <c r="E5" s="451" t="s">
        <v>356</v>
      </c>
      <c r="F5" s="465"/>
      <c r="G5" s="835" t="str">
        <f t="shared" si="0"/>
        <v/>
      </c>
      <c r="H5" s="461">
        <v>805</v>
      </c>
      <c r="I5" s="455">
        <v>500</v>
      </c>
      <c r="J5" s="455">
        <v>290</v>
      </c>
      <c r="K5" s="456">
        <v>15</v>
      </c>
    </row>
    <row r="6" spans="1:11" ht="18" customHeight="1">
      <c r="A6" s="162" t="s">
        <v>804</v>
      </c>
      <c r="B6" s="817"/>
      <c r="C6" s="560" t="s">
        <v>543</v>
      </c>
      <c r="D6" s="451" t="s">
        <v>44</v>
      </c>
      <c r="E6" s="451" t="s">
        <v>356</v>
      </c>
      <c r="F6" s="465"/>
      <c r="G6" s="835" t="str">
        <f t="shared" si="0"/>
        <v/>
      </c>
      <c r="H6" s="461">
        <v>265</v>
      </c>
      <c r="I6" s="455">
        <v>150</v>
      </c>
      <c r="J6" s="455">
        <v>110</v>
      </c>
      <c r="K6" s="456">
        <v>5</v>
      </c>
    </row>
    <row r="7" spans="1:11" ht="18" customHeight="1">
      <c r="A7" s="162" t="s">
        <v>804</v>
      </c>
      <c r="B7" s="817"/>
      <c r="C7" s="560" t="s">
        <v>543</v>
      </c>
      <c r="D7" s="451">
        <v>6</v>
      </c>
      <c r="E7" s="451" t="s">
        <v>356</v>
      </c>
      <c r="F7" s="465"/>
      <c r="G7" s="835" t="str">
        <f t="shared" si="0"/>
        <v/>
      </c>
      <c r="H7" s="461">
        <v>1010</v>
      </c>
      <c r="I7" s="455">
        <v>610</v>
      </c>
      <c r="J7" s="455">
        <v>380</v>
      </c>
      <c r="K7" s="456">
        <v>20</v>
      </c>
    </row>
    <row r="8" spans="1:11" ht="18" customHeight="1">
      <c r="A8" s="162" t="s">
        <v>804</v>
      </c>
      <c r="B8" s="817"/>
      <c r="C8" s="560" t="s">
        <v>543</v>
      </c>
      <c r="D8" s="451">
        <v>7</v>
      </c>
      <c r="E8" s="451" t="s">
        <v>356</v>
      </c>
      <c r="F8" s="465"/>
      <c r="G8" s="835" t="str">
        <f t="shared" si="0"/>
        <v/>
      </c>
      <c r="H8" s="461">
        <v>740</v>
      </c>
      <c r="I8" s="455">
        <v>500</v>
      </c>
      <c r="J8" s="455">
        <v>230</v>
      </c>
      <c r="K8" s="456">
        <v>10</v>
      </c>
    </row>
    <row r="9" spans="1:11" ht="18" customHeight="1">
      <c r="A9" s="162" t="s">
        <v>804</v>
      </c>
      <c r="B9" s="817"/>
      <c r="C9" s="560" t="s">
        <v>544</v>
      </c>
      <c r="D9" s="451">
        <v>1</v>
      </c>
      <c r="E9" s="451" t="s">
        <v>356</v>
      </c>
      <c r="F9" s="465"/>
      <c r="G9" s="835" t="str">
        <f t="shared" si="0"/>
        <v/>
      </c>
      <c r="H9" s="461">
        <v>710</v>
      </c>
      <c r="I9" s="455">
        <v>340</v>
      </c>
      <c r="J9" s="455">
        <v>350</v>
      </c>
      <c r="K9" s="456">
        <v>20</v>
      </c>
    </row>
    <row r="10" spans="1:11" ht="18" customHeight="1">
      <c r="A10" s="162" t="s">
        <v>804</v>
      </c>
      <c r="B10" s="817"/>
      <c r="C10" s="560" t="s">
        <v>544</v>
      </c>
      <c r="D10" s="451">
        <v>2</v>
      </c>
      <c r="E10" s="451" t="s">
        <v>356</v>
      </c>
      <c r="F10" s="465"/>
      <c r="G10" s="835" t="str">
        <f t="shared" si="0"/>
        <v/>
      </c>
      <c r="H10" s="461">
        <v>850</v>
      </c>
      <c r="I10" s="455">
        <v>670</v>
      </c>
      <c r="J10" s="455">
        <v>160</v>
      </c>
      <c r="K10" s="456">
        <v>20</v>
      </c>
    </row>
    <row r="11" spans="1:11" ht="18" customHeight="1">
      <c r="A11" s="162" t="s">
        <v>804</v>
      </c>
      <c r="B11" s="817"/>
      <c r="C11" s="560" t="s">
        <v>544</v>
      </c>
      <c r="D11" s="451">
        <v>3</v>
      </c>
      <c r="E11" s="451" t="s">
        <v>356</v>
      </c>
      <c r="F11" s="465"/>
      <c r="G11" s="835" t="str">
        <f t="shared" si="0"/>
        <v/>
      </c>
      <c r="H11" s="461">
        <v>860</v>
      </c>
      <c r="I11" s="455">
        <v>600</v>
      </c>
      <c r="J11" s="455">
        <v>250</v>
      </c>
      <c r="K11" s="455">
        <v>10</v>
      </c>
    </row>
    <row r="12" spans="1:11" ht="18" customHeight="1">
      <c r="A12" s="163" t="s">
        <v>804</v>
      </c>
      <c r="B12" s="821"/>
      <c r="C12" s="166" t="s">
        <v>544</v>
      </c>
      <c r="D12" s="164">
        <v>4</v>
      </c>
      <c r="E12" s="164" t="s">
        <v>356</v>
      </c>
      <c r="F12" s="468"/>
      <c r="G12" s="840" t="str">
        <f t="shared" si="0"/>
        <v/>
      </c>
      <c r="H12" s="149">
        <v>480</v>
      </c>
      <c r="I12" s="455">
        <v>350</v>
      </c>
      <c r="J12" s="455">
        <v>120</v>
      </c>
      <c r="K12" s="456">
        <v>10</v>
      </c>
    </row>
    <row r="13" spans="1:11" ht="18" customHeight="1">
      <c r="A13" s="162" t="s">
        <v>804</v>
      </c>
      <c r="B13" s="817"/>
      <c r="C13" s="560" t="s">
        <v>542</v>
      </c>
      <c r="D13" s="451">
        <v>1</v>
      </c>
      <c r="E13" s="451" t="s">
        <v>356</v>
      </c>
      <c r="F13" s="465"/>
      <c r="G13" s="835" t="str">
        <f t="shared" si="0"/>
        <v/>
      </c>
      <c r="H13" s="461">
        <v>580</v>
      </c>
      <c r="I13" s="455">
        <v>380</v>
      </c>
      <c r="J13" s="455">
        <v>190</v>
      </c>
      <c r="K13" s="456">
        <v>10</v>
      </c>
    </row>
    <row r="14" spans="1:11" ht="18" customHeight="1">
      <c r="A14" s="165" t="s">
        <v>804</v>
      </c>
      <c r="B14" s="819"/>
      <c r="C14" s="454" t="s">
        <v>542</v>
      </c>
      <c r="D14" s="452">
        <v>2</v>
      </c>
      <c r="E14" s="452" t="s">
        <v>356</v>
      </c>
      <c r="F14" s="466"/>
      <c r="G14" s="837" t="str">
        <f t="shared" si="0"/>
        <v/>
      </c>
      <c r="H14" s="150">
        <v>545</v>
      </c>
      <c r="I14" s="457">
        <v>380</v>
      </c>
      <c r="J14" s="457">
        <v>160</v>
      </c>
      <c r="K14" s="458">
        <v>5</v>
      </c>
    </row>
    <row r="15" spans="1:11" ht="18" customHeight="1">
      <c r="A15" s="320" t="s">
        <v>805</v>
      </c>
      <c r="B15" s="820"/>
      <c r="C15" s="453" t="s">
        <v>554</v>
      </c>
      <c r="D15" s="450">
        <v>1</v>
      </c>
      <c r="E15" s="450" t="s">
        <v>356</v>
      </c>
      <c r="F15" s="469"/>
      <c r="G15" s="834" t="str">
        <f t="shared" si="0"/>
        <v/>
      </c>
      <c r="H15" s="470">
        <v>850</v>
      </c>
      <c r="I15" s="326">
        <v>350</v>
      </c>
      <c r="J15" s="326">
        <v>470</v>
      </c>
      <c r="K15" s="327">
        <v>30</v>
      </c>
    </row>
    <row r="16" spans="1:11" ht="18" customHeight="1">
      <c r="A16" s="162" t="s">
        <v>805</v>
      </c>
      <c r="B16" s="817"/>
      <c r="C16" s="560" t="s">
        <v>554</v>
      </c>
      <c r="D16" s="451">
        <v>2</v>
      </c>
      <c r="E16" s="451" t="s">
        <v>356</v>
      </c>
      <c r="F16" s="465"/>
      <c r="G16" s="835" t="str">
        <f t="shared" si="0"/>
        <v/>
      </c>
      <c r="H16" s="421">
        <v>505</v>
      </c>
      <c r="I16" s="455">
        <v>125</v>
      </c>
      <c r="J16" s="455">
        <v>360</v>
      </c>
      <c r="K16" s="456">
        <v>20</v>
      </c>
    </row>
    <row r="17" spans="1:11" ht="18" customHeight="1">
      <c r="A17" s="162" t="s">
        <v>805</v>
      </c>
      <c r="B17" s="817"/>
      <c r="C17" s="560" t="s">
        <v>554</v>
      </c>
      <c r="D17" s="451">
        <v>3</v>
      </c>
      <c r="E17" s="451" t="s">
        <v>356</v>
      </c>
      <c r="F17" s="465"/>
      <c r="G17" s="835" t="str">
        <f t="shared" si="0"/>
        <v/>
      </c>
      <c r="H17" s="421">
        <v>900</v>
      </c>
      <c r="I17" s="455">
        <v>570</v>
      </c>
      <c r="J17" s="455">
        <v>310</v>
      </c>
      <c r="K17" s="456">
        <v>20</v>
      </c>
    </row>
    <row r="18" spans="1:11" ht="18" customHeight="1">
      <c r="A18" s="162" t="s">
        <v>805</v>
      </c>
      <c r="B18" s="817"/>
      <c r="C18" s="560" t="s">
        <v>554</v>
      </c>
      <c r="D18" s="451">
        <v>4</v>
      </c>
      <c r="E18" s="451" t="s">
        <v>356</v>
      </c>
      <c r="F18" s="465"/>
      <c r="G18" s="835" t="str">
        <f t="shared" si="0"/>
        <v/>
      </c>
      <c r="H18" s="421">
        <v>410</v>
      </c>
      <c r="I18" s="455">
        <v>120</v>
      </c>
      <c r="J18" s="455">
        <v>280</v>
      </c>
      <c r="K18" s="456">
        <v>10</v>
      </c>
    </row>
    <row r="19" spans="1:11" ht="18" customHeight="1">
      <c r="A19" s="162" t="s">
        <v>805</v>
      </c>
      <c r="B19" s="817"/>
      <c r="C19" s="560" t="s">
        <v>554</v>
      </c>
      <c r="D19" s="451">
        <v>5</v>
      </c>
      <c r="E19" s="451" t="s">
        <v>356</v>
      </c>
      <c r="F19" s="465"/>
      <c r="G19" s="835" t="str">
        <f t="shared" si="0"/>
        <v/>
      </c>
      <c r="H19" s="421">
        <v>640</v>
      </c>
      <c r="I19" s="455">
        <v>230</v>
      </c>
      <c r="J19" s="455">
        <v>390</v>
      </c>
      <c r="K19" s="456">
        <v>20</v>
      </c>
    </row>
    <row r="20" spans="1:11" ht="18" customHeight="1">
      <c r="A20" s="162" t="s">
        <v>805</v>
      </c>
      <c r="B20" s="817"/>
      <c r="C20" s="560" t="s">
        <v>554</v>
      </c>
      <c r="D20" s="451">
        <v>6</v>
      </c>
      <c r="E20" s="451" t="s">
        <v>356</v>
      </c>
      <c r="F20" s="465"/>
      <c r="G20" s="835" t="str">
        <f t="shared" si="0"/>
        <v/>
      </c>
      <c r="H20" s="421">
        <v>365</v>
      </c>
      <c r="I20" s="455">
        <v>155</v>
      </c>
      <c r="J20" s="455">
        <v>200</v>
      </c>
      <c r="K20" s="456">
        <v>10</v>
      </c>
    </row>
    <row r="21" spans="1:11" ht="18" customHeight="1">
      <c r="A21" s="162" t="s">
        <v>805</v>
      </c>
      <c r="B21" s="817"/>
      <c r="C21" s="560" t="s">
        <v>554</v>
      </c>
      <c r="D21" s="451">
        <v>7</v>
      </c>
      <c r="E21" s="451" t="s">
        <v>356</v>
      </c>
      <c r="F21" s="465"/>
      <c r="G21" s="835" t="str">
        <f t="shared" si="0"/>
        <v/>
      </c>
      <c r="H21" s="421">
        <v>395</v>
      </c>
      <c r="I21" s="455">
        <v>130</v>
      </c>
      <c r="J21" s="455">
        <v>260</v>
      </c>
      <c r="K21" s="456">
        <v>5</v>
      </c>
    </row>
    <row r="22" spans="1:11" ht="18" customHeight="1">
      <c r="A22" s="162" t="s">
        <v>805</v>
      </c>
      <c r="B22" s="817"/>
      <c r="C22" s="560" t="s">
        <v>550</v>
      </c>
      <c r="D22" s="451"/>
      <c r="E22" s="451"/>
      <c r="F22" s="465"/>
      <c r="G22" s="835" t="str">
        <f t="shared" si="0"/>
        <v/>
      </c>
      <c r="H22" s="421">
        <v>765</v>
      </c>
      <c r="I22" s="455">
        <v>115</v>
      </c>
      <c r="J22" s="455">
        <v>620</v>
      </c>
      <c r="K22" s="456">
        <v>30</v>
      </c>
    </row>
    <row r="23" spans="1:11" ht="18" customHeight="1">
      <c r="A23" s="162" t="s">
        <v>805</v>
      </c>
      <c r="B23" s="817"/>
      <c r="C23" s="560" t="s">
        <v>545</v>
      </c>
      <c r="D23" s="451"/>
      <c r="E23" s="451"/>
      <c r="F23" s="465"/>
      <c r="G23" s="835" t="str">
        <f t="shared" si="0"/>
        <v/>
      </c>
      <c r="H23" s="421">
        <v>365</v>
      </c>
      <c r="I23" s="455">
        <v>105</v>
      </c>
      <c r="J23" s="455">
        <v>250</v>
      </c>
      <c r="K23" s="456">
        <v>10</v>
      </c>
    </row>
    <row r="24" spans="1:11" ht="18" customHeight="1">
      <c r="A24" s="162" t="s">
        <v>805</v>
      </c>
      <c r="B24" s="817"/>
      <c r="C24" s="560" t="s">
        <v>547</v>
      </c>
      <c r="D24" s="451"/>
      <c r="E24" s="451"/>
      <c r="F24" s="465"/>
      <c r="G24" s="835" t="str">
        <f t="shared" si="0"/>
        <v/>
      </c>
      <c r="H24" s="421">
        <v>175</v>
      </c>
      <c r="I24" s="455">
        <v>20</v>
      </c>
      <c r="J24" s="455">
        <v>150</v>
      </c>
      <c r="K24" s="456">
        <v>5</v>
      </c>
    </row>
    <row r="25" spans="1:11" ht="18" customHeight="1">
      <c r="A25" s="162" t="s">
        <v>805</v>
      </c>
      <c r="B25" s="817"/>
      <c r="C25" s="560" t="s">
        <v>549</v>
      </c>
      <c r="D25" s="451"/>
      <c r="E25" s="451"/>
      <c r="F25" s="465"/>
      <c r="G25" s="835" t="str">
        <f t="shared" si="0"/>
        <v/>
      </c>
      <c r="H25" s="421">
        <v>260</v>
      </c>
      <c r="I25" s="455">
        <v>45</v>
      </c>
      <c r="J25" s="455">
        <v>210</v>
      </c>
      <c r="K25" s="456">
        <v>5</v>
      </c>
    </row>
    <row r="26" spans="1:11" ht="18" customHeight="1">
      <c r="A26" s="162" t="s">
        <v>805</v>
      </c>
      <c r="B26" s="817"/>
      <c r="C26" s="560" t="s">
        <v>779</v>
      </c>
      <c r="D26" s="451"/>
      <c r="E26" s="451"/>
      <c r="F26" s="465"/>
      <c r="G26" s="835" t="str">
        <f t="shared" si="0"/>
        <v/>
      </c>
      <c r="H26" s="421">
        <v>285</v>
      </c>
      <c r="I26" s="455">
        <v>55</v>
      </c>
      <c r="J26" s="455">
        <v>200</v>
      </c>
      <c r="K26" s="456">
        <v>30</v>
      </c>
    </row>
    <row r="27" spans="1:11" ht="18" customHeight="1">
      <c r="A27" s="162" t="s">
        <v>805</v>
      </c>
      <c r="B27" s="817"/>
      <c r="C27" s="560" t="s">
        <v>552</v>
      </c>
      <c r="D27" s="451"/>
      <c r="E27" s="451"/>
      <c r="F27" s="465"/>
      <c r="G27" s="835" t="str">
        <f t="shared" si="0"/>
        <v/>
      </c>
      <c r="H27" s="421">
        <v>260</v>
      </c>
      <c r="I27" s="455">
        <v>50</v>
      </c>
      <c r="J27" s="455">
        <v>200</v>
      </c>
      <c r="K27" s="456">
        <v>10</v>
      </c>
    </row>
    <row r="28" spans="1:11" ht="18" customHeight="1">
      <c r="A28" s="162" t="s">
        <v>805</v>
      </c>
      <c r="B28" s="817"/>
      <c r="C28" s="560" t="s">
        <v>551</v>
      </c>
      <c r="D28" s="451"/>
      <c r="E28" s="451"/>
      <c r="F28" s="465"/>
      <c r="G28" s="835" t="str">
        <f t="shared" si="0"/>
        <v/>
      </c>
      <c r="H28" s="421">
        <v>200</v>
      </c>
      <c r="I28" s="455">
        <v>40</v>
      </c>
      <c r="J28" s="455">
        <v>160</v>
      </c>
      <c r="K28" s="456">
        <v>0</v>
      </c>
    </row>
    <row r="29" spans="1:11" ht="18" customHeight="1">
      <c r="A29" s="162" t="s">
        <v>805</v>
      </c>
      <c r="B29" s="817"/>
      <c r="C29" s="560" t="s">
        <v>548</v>
      </c>
      <c r="D29" s="451"/>
      <c r="E29" s="451"/>
      <c r="F29" s="465"/>
      <c r="G29" s="835" t="str">
        <f t="shared" si="0"/>
        <v/>
      </c>
      <c r="H29" s="421">
        <v>260</v>
      </c>
      <c r="I29" s="455">
        <v>35</v>
      </c>
      <c r="J29" s="455">
        <v>220</v>
      </c>
      <c r="K29" s="456">
        <v>5</v>
      </c>
    </row>
    <row r="30" spans="1:11" ht="18" customHeight="1">
      <c r="A30" s="162" t="s">
        <v>805</v>
      </c>
      <c r="B30" s="817"/>
      <c r="C30" s="560" t="s">
        <v>425</v>
      </c>
      <c r="D30" s="451"/>
      <c r="E30" s="451"/>
      <c r="F30" s="465"/>
      <c r="G30" s="835" t="str">
        <f t="shared" si="0"/>
        <v/>
      </c>
      <c r="H30" s="421">
        <v>300</v>
      </c>
      <c r="I30" s="455">
        <v>120</v>
      </c>
      <c r="J30" s="455">
        <v>170</v>
      </c>
      <c r="K30" s="456">
        <v>10</v>
      </c>
    </row>
    <row r="31" spans="1:11" ht="18" customHeight="1">
      <c r="A31" s="162" t="s">
        <v>805</v>
      </c>
      <c r="B31" s="817"/>
      <c r="C31" s="560" t="s">
        <v>553</v>
      </c>
      <c r="D31" s="451"/>
      <c r="E31" s="451"/>
      <c r="F31" s="465"/>
      <c r="G31" s="835" t="str">
        <f t="shared" si="0"/>
        <v/>
      </c>
      <c r="H31" s="421">
        <v>200</v>
      </c>
      <c r="I31" s="455">
        <v>85</v>
      </c>
      <c r="J31" s="455">
        <v>110</v>
      </c>
      <c r="K31" s="456">
        <v>5</v>
      </c>
    </row>
    <row r="32" spans="1:11" ht="18" customHeight="1">
      <c r="A32" s="162" t="s">
        <v>805</v>
      </c>
      <c r="B32" s="817"/>
      <c r="C32" s="560" t="s">
        <v>546</v>
      </c>
      <c r="D32" s="451">
        <v>1</v>
      </c>
      <c r="E32" s="451" t="s">
        <v>356</v>
      </c>
      <c r="F32" s="465"/>
      <c r="G32" s="835" t="str">
        <f t="shared" si="0"/>
        <v/>
      </c>
      <c r="H32" s="421">
        <v>590</v>
      </c>
      <c r="I32" s="455">
        <v>80</v>
      </c>
      <c r="J32" s="455">
        <v>480</v>
      </c>
      <c r="K32" s="456">
        <v>30</v>
      </c>
    </row>
    <row r="33" spans="1:13" ht="18" customHeight="1">
      <c r="A33" s="165" t="s">
        <v>805</v>
      </c>
      <c r="B33" s="819"/>
      <c r="C33" s="454" t="s">
        <v>546</v>
      </c>
      <c r="D33" s="452">
        <v>2</v>
      </c>
      <c r="E33" s="452" t="s">
        <v>356</v>
      </c>
      <c r="F33" s="466"/>
      <c r="G33" s="837" t="str">
        <f t="shared" si="0"/>
        <v/>
      </c>
      <c r="H33" s="420">
        <v>625</v>
      </c>
      <c r="I33" s="457">
        <v>185</v>
      </c>
      <c r="J33" s="457">
        <v>410</v>
      </c>
      <c r="K33" s="458">
        <v>30</v>
      </c>
    </row>
    <row r="34" spans="1:13" ht="18" customHeight="1">
      <c r="A34" s="320" t="s">
        <v>806</v>
      </c>
      <c r="B34" s="820"/>
      <c r="C34" s="453" t="s">
        <v>558</v>
      </c>
      <c r="D34" s="450">
        <v>1</v>
      </c>
      <c r="E34" s="450" t="s">
        <v>731</v>
      </c>
      <c r="F34" s="469"/>
      <c r="G34" s="834" t="str">
        <f t="shared" si="0"/>
        <v/>
      </c>
      <c r="H34" s="470">
        <v>605</v>
      </c>
      <c r="I34" s="326">
        <v>245</v>
      </c>
      <c r="J34" s="326">
        <v>340</v>
      </c>
      <c r="K34" s="327">
        <v>20</v>
      </c>
    </row>
    <row r="35" spans="1:13" ht="18" customHeight="1">
      <c r="A35" s="162" t="s">
        <v>806</v>
      </c>
      <c r="B35" s="817"/>
      <c r="C35" s="560" t="s">
        <v>807</v>
      </c>
      <c r="D35" s="451">
        <v>2</v>
      </c>
      <c r="E35" s="451" t="s">
        <v>731</v>
      </c>
      <c r="F35" s="465"/>
      <c r="G35" s="835" t="str">
        <f t="shared" si="0"/>
        <v/>
      </c>
      <c r="H35" s="421">
        <v>800</v>
      </c>
      <c r="I35" s="455">
        <v>325</v>
      </c>
      <c r="J35" s="455">
        <v>450</v>
      </c>
      <c r="K35" s="456">
        <v>25</v>
      </c>
    </row>
    <row r="36" spans="1:13" ht="18" customHeight="1">
      <c r="A36" s="162" t="s">
        <v>806</v>
      </c>
      <c r="B36" s="817"/>
      <c r="C36" s="560" t="s">
        <v>807</v>
      </c>
      <c r="D36" s="451">
        <v>3</v>
      </c>
      <c r="E36" s="451" t="s">
        <v>731</v>
      </c>
      <c r="F36" s="465"/>
      <c r="G36" s="835" t="str">
        <f t="shared" si="0"/>
        <v/>
      </c>
      <c r="H36" s="421">
        <v>725</v>
      </c>
      <c r="I36" s="455">
        <v>175</v>
      </c>
      <c r="J36" s="455">
        <v>530</v>
      </c>
      <c r="K36" s="456">
        <v>20</v>
      </c>
    </row>
    <row r="37" spans="1:13" ht="18" customHeight="1">
      <c r="A37" s="162" t="s">
        <v>806</v>
      </c>
      <c r="B37" s="817"/>
      <c r="C37" s="560" t="s">
        <v>555</v>
      </c>
      <c r="D37" s="451"/>
      <c r="E37" s="451"/>
      <c r="F37" s="465"/>
      <c r="G37" s="835" t="str">
        <f t="shared" si="0"/>
        <v/>
      </c>
      <c r="H37" s="421">
        <v>800</v>
      </c>
      <c r="I37" s="455">
        <v>370</v>
      </c>
      <c r="J37" s="455">
        <v>410</v>
      </c>
      <c r="K37" s="456">
        <v>20</v>
      </c>
    </row>
    <row r="38" spans="1:13" ht="18" customHeight="1">
      <c r="A38" s="162" t="s">
        <v>806</v>
      </c>
      <c r="B38" s="817"/>
      <c r="C38" s="560" t="s">
        <v>559</v>
      </c>
      <c r="D38" s="451">
        <v>1</v>
      </c>
      <c r="E38" s="451" t="s">
        <v>731</v>
      </c>
      <c r="F38" s="465"/>
      <c r="G38" s="835" t="str">
        <f t="shared" si="0"/>
        <v/>
      </c>
      <c r="H38" s="421">
        <v>565</v>
      </c>
      <c r="I38" s="455">
        <v>210</v>
      </c>
      <c r="J38" s="455">
        <v>340</v>
      </c>
      <c r="K38" s="456">
        <v>15</v>
      </c>
    </row>
    <row r="39" spans="1:13" ht="18" customHeight="1">
      <c r="A39" s="162" t="s">
        <v>806</v>
      </c>
      <c r="B39" s="817"/>
      <c r="C39" s="560" t="s">
        <v>559</v>
      </c>
      <c r="D39" s="451">
        <v>2</v>
      </c>
      <c r="E39" s="451" t="s">
        <v>731</v>
      </c>
      <c r="F39" s="465"/>
      <c r="G39" s="835" t="str">
        <f t="shared" si="0"/>
        <v/>
      </c>
      <c r="H39" s="421">
        <v>590</v>
      </c>
      <c r="I39" s="455">
        <v>190</v>
      </c>
      <c r="J39" s="455">
        <v>350</v>
      </c>
      <c r="K39" s="456">
        <v>50</v>
      </c>
    </row>
    <row r="40" spans="1:13" ht="18" customHeight="1">
      <c r="A40" s="162" t="s">
        <v>806</v>
      </c>
      <c r="B40" s="817"/>
      <c r="C40" s="560" t="s">
        <v>559</v>
      </c>
      <c r="D40" s="451">
        <v>3</v>
      </c>
      <c r="E40" s="451" t="s">
        <v>731</v>
      </c>
      <c r="F40" s="465"/>
      <c r="G40" s="835" t="str">
        <f t="shared" si="0"/>
        <v/>
      </c>
      <c r="H40" s="421">
        <v>355</v>
      </c>
      <c r="I40" s="455">
        <v>45</v>
      </c>
      <c r="J40" s="455">
        <v>270</v>
      </c>
      <c r="K40" s="456">
        <v>40</v>
      </c>
    </row>
    <row r="41" spans="1:13" ht="18" customHeight="1">
      <c r="A41" s="162" t="s">
        <v>806</v>
      </c>
      <c r="B41" s="817"/>
      <c r="C41" s="560" t="s">
        <v>559</v>
      </c>
      <c r="D41" s="451">
        <v>4</v>
      </c>
      <c r="E41" s="451" t="s">
        <v>731</v>
      </c>
      <c r="F41" s="465"/>
      <c r="G41" s="835" t="str">
        <f t="shared" si="0"/>
        <v/>
      </c>
      <c r="H41" s="421">
        <v>435</v>
      </c>
      <c r="I41" s="455">
        <v>85</v>
      </c>
      <c r="J41" s="455">
        <v>300</v>
      </c>
      <c r="K41" s="456">
        <v>50</v>
      </c>
    </row>
    <row r="42" spans="1:13" ht="18" customHeight="1">
      <c r="A42" s="162" t="s">
        <v>806</v>
      </c>
      <c r="B42" s="817"/>
      <c r="C42" s="560" t="s">
        <v>559</v>
      </c>
      <c r="D42" s="451">
        <v>5</v>
      </c>
      <c r="E42" s="451" t="s">
        <v>731</v>
      </c>
      <c r="F42" s="465"/>
      <c r="G42" s="835" t="str">
        <f t="shared" si="0"/>
        <v/>
      </c>
      <c r="H42" s="421">
        <v>1075</v>
      </c>
      <c r="I42" s="455">
        <v>95</v>
      </c>
      <c r="J42" s="455">
        <v>950</v>
      </c>
      <c r="K42" s="456">
        <v>30</v>
      </c>
    </row>
    <row r="43" spans="1:13" ht="18" customHeight="1">
      <c r="A43" s="162" t="s">
        <v>806</v>
      </c>
      <c r="B43" s="817"/>
      <c r="C43" s="560" t="s">
        <v>556</v>
      </c>
      <c r="D43" s="451"/>
      <c r="E43" s="451"/>
      <c r="F43" s="465"/>
      <c r="G43" s="835" t="str">
        <f t="shared" si="0"/>
        <v/>
      </c>
      <c r="H43" s="421">
        <v>400</v>
      </c>
      <c r="I43" s="455">
        <v>170</v>
      </c>
      <c r="J43" s="455">
        <v>210</v>
      </c>
      <c r="K43" s="456">
        <v>20</v>
      </c>
    </row>
    <row r="44" spans="1:13" ht="18" customHeight="1">
      <c r="A44" s="165" t="s">
        <v>806</v>
      </c>
      <c r="B44" s="819"/>
      <c r="C44" s="454" t="s">
        <v>557</v>
      </c>
      <c r="D44" s="452"/>
      <c r="E44" s="452"/>
      <c r="F44" s="466"/>
      <c r="G44" s="837" t="str">
        <f t="shared" si="0"/>
        <v/>
      </c>
      <c r="H44" s="420">
        <v>565</v>
      </c>
      <c r="I44" s="457">
        <v>250</v>
      </c>
      <c r="J44" s="457">
        <v>290</v>
      </c>
      <c r="K44" s="458">
        <v>25</v>
      </c>
    </row>
    <row r="45" spans="1:13" ht="18" customHeight="1">
      <c r="A45" s="320" t="s">
        <v>808</v>
      </c>
      <c r="B45" s="820"/>
      <c r="C45" s="322" t="s">
        <v>150</v>
      </c>
      <c r="D45" s="323" t="s">
        <v>149</v>
      </c>
      <c r="E45" s="324" t="s">
        <v>151</v>
      </c>
      <c r="F45" s="325"/>
      <c r="G45" s="834" t="str">
        <f t="shared" si="0"/>
        <v/>
      </c>
      <c r="H45" s="516">
        <v>310</v>
      </c>
      <c r="I45" s="517">
        <v>50</v>
      </c>
      <c r="J45" s="517">
        <v>250</v>
      </c>
      <c r="K45" s="518">
        <v>10</v>
      </c>
    </row>
    <row r="46" spans="1:13" ht="18" customHeight="1">
      <c r="A46" s="162" t="s">
        <v>808</v>
      </c>
      <c r="B46" s="817"/>
      <c r="C46" s="262" t="s">
        <v>29</v>
      </c>
      <c r="D46" s="258">
        <v>3</v>
      </c>
      <c r="E46" s="263" t="s">
        <v>151</v>
      </c>
      <c r="F46" s="259" t="s">
        <v>34</v>
      </c>
      <c r="G46" s="835" t="str">
        <f t="shared" si="0"/>
        <v/>
      </c>
      <c r="H46" s="421">
        <v>425</v>
      </c>
      <c r="I46" s="455">
        <v>35</v>
      </c>
      <c r="J46" s="455">
        <v>380</v>
      </c>
      <c r="K46" s="456">
        <v>10</v>
      </c>
      <c r="M46" s="233"/>
    </row>
    <row r="47" spans="1:13" ht="18" customHeight="1">
      <c r="A47" s="162" t="s">
        <v>808</v>
      </c>
      <c r="B47" s="817"/>
      <c r="C47" s="262" t="s">
        <v>30</v>
      </c>
      <c r="D47" s="258">
        <v>1</v>
      </c>
      <c r="E47" s="263" t="s">
        <v>151</v>
      </c>
      <c r="F47" s="264"/>
      <c r="G47" s="835" t="str">
        <f t="shared" si="0"/>
        <v/>
      </c>
      <c r="H47" s="421">
        <v>195</v>
      </c>
      <c r="I47" s="455">
        <v>55</v>
      </c>
      <c r="J47" s="455">
        <v>130</v>
      </c>
      <c r="K47" s="456">
        <v>10</v>
      </c>
    </row>
    <row r="48" spans="1:13" ht="18" customHeight="1">
      <c r="A48" s="162" t="s">
        <v>808</v>
      </c>
      <c r="B48" s="817"/>
      <c r="C48" s="262" t="s">
        <v>30</v>
      </c>
      <c r="D48" s="258">
        <v>2</v>
      </c>
      <c r="E48" s="263" t="s">
        <v>151</v>
      </c>
      <c r="F48" s="264"/>
      <c r="G48" s="835" t="str">
        <f t="shared" si="0"/>
        <v/>
      </c>
      <c r="H48" s="421">
        <v>205</v>
      </c>
      <c r="I48" s="455">
        <v>95</v>
      </c>
      <c r="J48" s="455">
        <v>100</v>
      </c>
      <c r="K48" s="456">
        <v>10</v>
      </c>
    </row>
    <row r="49" spans="1:11" ht="18" customHeight="1">
      <c r="A49" s="162" t="s">
        <v>808</v>
      </c>
      <c r="B49" s="817"/>
      <c r="C49" s="262" t="s">
        <v>27</v>
      </c>
      <c r="D49" s="265"/>
      <c r="E49" s="263" t="s">
        <v>33</v>
      </c>
      <c r="F49" s="259" t="s">
        <v>34</v>
      </c>
      <c r="G49" s="835" t="str">
        <f t="shared" si="0"/>
        <v/>
      </c>
      <c r="H49" s="421">
        <v>410</v>
      </c>
      <c r="I49" s="455">
        <v>75</v>
      </c>
      <c r="J49" s="455">
        <v>330</v>
      </c>
      <c r="K49" s="456">
        <v>5</v>
      </c>
    </row>
    <row r="50" spans="1:11" ht="18" customHeight="1">
      <c r="A50" s="162" t="s">
        <v>808</v>
      </c>
      <c r="B50" s="817"/>
      <c r="C50" s="262" t="s">
        <v>27</v>
      </c>
      <c r="D50" s="265"/>
      <c r="E50" s="263" t="s">
        <v>32</v>
      </c>
      <c r="F50" s="259" t="s">
        <v>34</v>
      </c>
      <c r="G50" s="835" t="str">
        <f t="shared" si="0"/>
        <v/>
      </c>
      <c r="H50" s="421">
        <v>210</v>
      </c>
      <c r="I50" s="455">
        <v>30</v>
      </c>
      <c r="J50" s="455">
        <v>170</v>
      </c>
      <c r="K50" s="456">
        <v>10</v>
      </c>
    </row>
    <row r="51" spans="1:11" ht="18" customHeight="1">
      <c r="A51" s="162" t="s">
        <v>808</v>
      </c>
      <c r="B51" s="817"/>
      <c r="C51" s="262" t="s">
        <v>27</v>
      </c>
      <c r="D51" s="265"/>
      <c r="E51" s="263" t="s">
        <v>31</v>
      </c>
      <c r="F51" s="259" t="s">
        <v>34</v>
      </c>
      <c r="G51" s="835" t="str">
        <f t="shared" si="0"/>
        <v/>
      </c>
      <c r="H51" s="421">
        <v>145</v>
      </c>
      <c r="I51" s="455">
        <v>40</v>
      </c>
      <c r="J51" s="455">
        <v>100</v>
      </c>
      <c r="K51" s="456">
        <v>5</v>
      </c>
    </row>
    <row r="52" spans="1:11" ht="18" customHeight="1">
      <c r="A52" s="162" t="s">
        <v>808</v>
      </c>
      <c r="B52" s="817"/>
      <c r="C52" s="260" t="s">
        <v>27</v>
      </c>
      <c r="D52" s="261"/>
      <c r="E52" s="258" t="s">
        <v>28</v>
      </c>
      <c r="F52" s="259" t="s">
        <v>34</v>
      </c>
      <c r="G52" s="835" t="str">
        <f t="shared" si="0"/>
        <v/>
      </c>
      <c r="H52" s="421">
        <v>245</v>
      </c>
      <c r="I52" s="455">
        <v>70</v>
      </c>
      <c r="J52" s="455">
        <v>170</v>
      </c>
      <c r="K52" s="456">
        <v>5</v>
      </c>
    </row>
    <row r="53" spans="1:11" ht="18" customHeight="1">
      <c r="A53" s="162" t="s">
        <v>808</v>
      </c>
      <c r="B53" s="817"/>
      <c r="C53" s="560" t="s">
        <v>562</v>
      </c>
      <c r="D53" s="451"/>
      <c r="E53" s="451"/>
      <c r="F53" s="465"/>
      <c r="G53" s="835" t="str">
        <f t="shared" si="0"/>
        <v/>
      </c>
      <c r="H53" s="421">
        <v>500</v>
      </c>
      <c r="I53" s="455">
        <v>185</v>
      </c>
      <c r="J53" s="455">
        <v>290</v>
      </c>
      <c r="K53" s="456">
        <v>25</v>
      </c>
    </row>
    <row r="54" spans="1:11" ht="18" customHeight="1">
      <c r="A54" s="162" t="s">
        <v>808</v>
      </c>
      <c r="B54" s="817"/>
      <c r="C54" s="560" t="s">
        <v>560</v>
      </c>
      <c r="D54" s="451" t="s">
        <v>230</v>
      </c>
      <c r="E54" s="451" t="s">
        <v>356</v>
      </c>
      <c r="F54" s="465"/>
      <c r="G54" s="835" t="str">
        <f t="shared" si="0"/>
        <v/>
      </c>
      <c r="H54" s="421">
        <v>615</v>
      </c>
      <c r="I54" s="455">
        <v>375</v>
      </c>
      <c r="J54" s="455">
        <v>230</v>
      </c>
      <c r="K54" s="456">
        <v>10</v>
      </c>
    </row>
    <row r="55" spans="1:11" ht="18" customHeight="1">
      <c r="A55" s="162" t="s">
        <v>808</v>
      </c>
      <c r="B55" s="817"/>
      <c r="C55" s="560" t="s">
        <v>560</v>
      </c>
      <c r="D55" s="451">
        <v>4</v>
      </c>
      <c r="E55" s="451" t="s">
        <v>356</v>
      </c>
      <c r="F55" s="465"/>
      <c r="G55" s="835" t="str">
        <f t="shared" si="0"/>
        <v/>
      </c>
      <c r="H55" s="421">
        <v>280</v>
      </c>
      <c r="I55" s="455">
        <v>120</v>
      </c>
      <c r="J55" s="455">
        <v>150</v>
      </c>
      <c r="K55" s="456">
        <v>10</v>
      </c>
    </row>
    <row r="56" spans="1:11" ht="18" customHeight="1">
      <c r="A56" s="162" t="s">
        <v>808</v>
      </c>
      <c r="B56" s="817"/>
      <c r="C56" s="560" t="s">
        <v>45</v>
      </c>
      <c r="D56" s="451"/>
      <c r="E56" s="451"/>
      <c r="F56" s="465"/>
      <c r="G56" s="835" t="str">
        <f t="shared" si="0"/>
        <v/>
      </c>
      <c r="H56" s="421">
        <v>315</v>
      </c>
      <c r="I56" s="455">
        <v>120</v>
      </c>
      <c r="J56" s="455">
        <v>190</v>
      </c>
      <c r="K56" s="456">
        <v>5</v>
      </c>
    </row>
    <row r="57" spans="1:11" ht="18" customHeight="1">
      <c r="A57" s="162" t="s">
        <v>808</v>
      </c>
      <c r="B57" s="817"/>
      <c r="C57" s="560" t="s">
        <v>272</v>
      </c>
      <c r="D57" s="451"/>
      <c r="E57" s="451"/>
      <c r="F57" s="465"/>
      <c r="G57" s="835" t="str">
        <f t="shared" si="0"/>
        <v/>
      </c>
      <c r="H57" s="421">
        <v>220</v>
      </c>
      <c r="I57" s="455">
        <v>110</v>
      </c>
      <c r="J57" s="455">
        <v>100</v>
      </c>
      <c r="K57" s="456">
        <v>10</v>
      </c>
    </row>
    <row r="58" spans="1:11" ht="18" customHeight="1">
      <c r="A58" s="162" t="s">
        <v>808</v>
      </c>
      <c r="B58" s="817"/>
      <c r="C58" s="560" t="s">
        <v>563</v>
      </c>
      <c r="D58" s="451"/>
      <c r="E58" s="451"/>
      <c r="F58" s="465"/>
      <c r="G58" s="835" t="str">
        <f t="shared" si="0"/>
        <v/>
      </c>
      <c r="H58" s="421">
        <v>380</v>
      </c>
      <c r="I58" s="455">
        <v>165</v>
      </c>
      <c r="J58" s="455">
        <v>210</v>
      </c>
      <c r="K58" s="456">
        <v>5</v>
      </c>
    </row>
    <row r="59" spans="1:11" ht="18" customHeight="1">
      <c r="A59" s="162" t="s">
        <v>808</v>
      </c>
      <c r="B59" s="817"/>
      <c r="C59" s="560" t="s">
        <v>561</v>
      </c>
      <c r="D59" s="451"/>
      <c r="E59" s="451"/>
      <c r="F59" s="465"/>
      <c r="G59" s="835" t="str">
        <f t="shared" si="0"/>
        <v/>
      </c>
      <c r="H59" s="421">
        <v>320</v>
      </c>
      <c r="I59" s="455">
        <v>115</v>
      </c>
      <c r="J59" s="455">
        <v>200</v>
      </c>
      <c r="K59" s="456">
        <v>5</v>
      </c>
    </row>
    <row r="60" spans="1:11" ht="18" customHeight="1">
      <c r="A60" s="162" t="s">
        <v>808</v>
      </c>
      <c r="B60" s="817"/>
      <c r="C60" s="560" t="s">
        <v>566</v>
      </c>
      <c r="D60" s="451"/>
      <c r="E60" s="451"/>
      <c r="F60" s="465"/>
      <c r="G60" s="835" t="str">
        <f t="shared" si="0"/>
        <v/>
      </c>
      <c r="H60" s="421">
        <v>295</v>
      </c>
      <c r="I60" s="455">
        <v>80</v>
      </c>
      <c r="J60" s="455">
        <v>210</v>
      </c>
      <c r="K60" s="456">
        <v>5</v>
      </c>
    </row>
    <row r="61" spans="1:11" ht="18" customHeight="1">
      <c r="A61" s="162" t="s">
        <v>808</v>
      </c>
      <c r="B61" s="817"/>
      <c r="C61" s="560" t="s">
        <v>565</v>
      </c>
      <c r="D61" s="451"/>
      <c r="E61" s="451"/>
      <c r="F61" s="465"/>
      <c r="G61" s="835" t="str">
        <f t="shared" si="0"/>
        <v/>
      </c>
      <c r="H61" s="421">
        <v>320</v>
      </c>
      <c r="I61" s="455">
        <v>180</v>
      </c>
      <c r="J61" s="455">
        <v>130</v>
      </c>
      <c r="K61" s="456">
        <v>10</v>
      </c>
    </row>
    <row r="62" spans="1:11" ht="18" customHeight="1">
      <c r="A62" s="165" t="s">
        <v>808</v>
      </c>
      <c r="B62" s="819"/>
      <c r="C62" s="454" t="s">
        <v>564</v>
      </c>
      <c r="D62" s="452"/>
      <c r="E62" s="452"/>
      <c r="F62" s="466"/>
      <c r="G62" s="837" t="str">
        <f t="shared" si="0"/>
        <v/>
      </c>
      <c r="H62" s="420">
        <v>820</v>
      </c>
      <c r="I62" s="457">
        <v>270</v>
      </c>
      <c r="J62" s="457">
        <v>540</v>
      </c>
      <c r="K62" s="458">
        <v>10</v>
      </c>
    </row>
    <row r="63" spans="1:11" ht="18" customHeight="1">
      <c r="A63" s="320" t="s">
        <v>311</v>
      </c>
      <c r="B63" s="820"/>
      <c r="C63" s="453" t="s">
        <v>573</v>
      </c>
      <c r="D63" s="450" t="s">
        <v>41</v>
      </c>
      <c r="E63" s="450" t="s">
        <v>356</v>
      </c>
      <c r="F63" s="469" t="s">
        <v>34</v>
      </c>
      <c r="G63" s="834" t="str">
        <f t="shared" si="0"/>
        <v/>
      </c>
      <c r="H63" s="470">
        <v>440</v>
      </c>
      <c r="I63" s="326">
        <v>185</v>
      </c>
      <c r="J63" s="326">
        <v>250</v>
      </c>
      <c r="K63" s="327">
        <v>5</v>
      </c>
    </row>
    <row r="64" spans="1:11" ht="18" customHeight="1">
      <c r="A64" s="162" t="s">
        <v>311</v>
      </c>
      <c r="B64" s="817"/>
      <c r="C64" s="560" t="s">
        <v>573</v>
      </c>
      <c r="D64" s="451">
        <v>3</v>
      </c>
      <c r="E64" s="451" t="s">
        <v>356</v>
      </c>
      <c r="F64" s="465"/>
      <c r="G64" s="835" t="str">
        <f t="shared" si="0"/>
        <v/>
      </c>
      <c r="H64" s="421">
        <v>580</v>
      </c>
      <c r="I64" s="455">
        <v>215</v>
      </c>
      <c r="J64" s="455">
        <v>350</v>
      </c>
      <c r="K64" s="456">
        <v>15</v>
      </c>
    </row>
    <row r="65" spans="1:11" ht="18" customHeight="1">
      <c r="A65" s="162" t="s">
        <v>311</v>
      </c>
      <c r="B65" s="817"/>
      <c r="C65" s="560" t="s">
        <v>574</v>
      </c>
      <c r="D65" s="451">
        <v>1</v>
      </c>
      <c r="E65" s="451" t="s">
        <v>356</v>
      </c>
      <c r="F65" s="465"/>
      <c r="G65" s="835" t="str">
        <f t="shared" si="0"/>
        <v/>
      </c>
      <c r="H65" s="421">
        <v>270</v>
      </c>
      <c r="I65" s="455">
        <v>150</v>
      </c>
      <c r="J65" s="455">
        <v>110</v>
      </c>
      <c r="K65" s="456">
        <v>10</v>
      </c>
    </row>
    <row r="66" spans="1:11" ht="18" customHeight="1">
      <c r="A66" s="162" t="s">
        <v>311</v>
      </c>
      <c r="B66" s="817"/>
      <c r="C66" s="560" t="s">
        <v>574</v>
      </c>
      <c r="D66" s="451">
        <v>2</v>
      </c>
      <c r="E66" s="451" t="s">
        <v>356</v>
      </c>
      <c r="F66" s="465"/>
      <c r="G66" s="835" t="str">
        <f t="shared" si="0"/>
        <v/>
      </c>
      <c r="H66" s="421">
        <v>385</v>
      </c>
      <c r="I66" s="455">
        <v>220</v>
      </c>
      <c r="J66" s="455">
        <v>160</v>
      </c>
      <c r="K66" s="456">
        <v>5</v>
      </c>
    </row>
    <row r="67" spans="1:11" ht="18" customHeight="1">
      <c r="A67" s="162" t="s">
        <v>311</v>
      </c>
      <c r="B67" s="817"/>
      <c r="C67" s="560" t="s">
        <v>574</v>
      </c>
      <c r="D67" s="451">
        <v>3</v>
      </c>
      <c r="E67" s="451" t="s">
        <v>356</v>
      </c>
      <c r="F67" s="465"/>
      <c r="G67" s="835" t="str">
        <f t="shared" ref="G67:G82" si="1">IF(B67=1,H67,IF(B67=2,I67,IF(B67=3,J67,IF(B67=4,K67,IF(B67=5,I67+J67,+"")))))</f>
        <v/>
      </c>
      <c r="H67" s="421">
        <v>795</v>
      </c>
      <c r="I67" s="455">
        <v>275</v>
      </c>
      <c r="J67" s="455">
        <v>510</v>
      </c>
      <c r="K67" s="456">
        <v>10</v>
      </c>
    </row>
    <row r="68" spans="1:11" ht="18" customHeight="1">
      <c r="A68" s="162" t="s">
        <v>311</v>
      </c>
      <c r="B68" s="817"/>
      <c r="C68" s="560" t="s">
        <v>574</v>
      </c>
      <c r="D68" s="451">
        <v>4</v>
      </c>
      <c r="E68" s="451" t="s">
        <v>356</v>
      </c>
      <c r="F68" s="465" t="s">
        <v>34</v>
      </c>
      <c r="G68" s="835" t="str">
        <f t="shared" si="1"/>
        <v/>
      </c>
      <c r="H68" s="421">
        <v>365</v>
      </c>
      <c r="I68" s="455">
        <v>175</v>
      </c>
      <c r="J68" s="455">
        <v>180</v>
      </c>
      <c r="K68" s="456">
        <v>10</v>
      </c>
    </row>
    <row r="69" spans="1:11" ht="18" customHeight="1">
      <c r="A69" s="243" t="s">
        <v>311</v>
      </c>
      <c r="B69" s="818"/>
      <c r="C69" s="244" t="s">
        <v>572</v>
      </c>
      <c r="D69" s="245">
        <v>1</v>
      </c>
      <c r="E69" s="245" t="s">
        <v>356</v>
      </c>
      <c r="F69" s="250"/>
      <c r="G69" s="836" t="str">
        <f t="shared" si="1"/>
        <v/>
      </c>
      <c r="H69" s="422">
        <v>685</v>
      </c>
      <c r="I69" s="247">
        <v>355</v>
      </c>
      <c r="J69" s="247">
        <v>320</v>
      </c>
      <c r="K69" s="248">
        <v>10</v>
      </c>
    </row>
    <row r="70" spans="1:11" ht="18" customHeight="1">
      <c r="A70" s="162" t="s">
        <v>311</v>
      </c>
      <c r="B70" s="817"/>
      <c r="C70" s="560" t="s">
        <v>572</v>
      </c>
      <c r="D70" s="451">
        <v>2</v>
      </c>
      <c r="E70" s="451" t="s">
        <v>356</v>
      </c>
      <c r="F70" s="465"/>
      <c r="G70" s="835" t="str">
        <f t="shared" si="1"/>
        <v/>
      </c>
      <c r="H70" s="421">
        <v>945</v>
      </c>
      <c r="I70" s="455">
        <v>555</v>
      </c>
      <c r="J70" s="455">
        <v>360</v>
      </c>
      <c r="K70" s="456">
        <v>30</v>
      </c>
    </row>
    <row r="71" spans="1:11" ht="18" customHeight="1">
      <c r="A71" s="162" t="s">
        <v>311</v>
      </c>
      <c r="B71" s="817"/>
      <c r="C71" s="560" t="s">
        <v>572</v>
      </c>
      <c r="D71" s="451">
        <v>3</v>
      </c>
      <c r="E71" s="451" t="s">
        <v>356</v>
      </c>
      <c r="F71" s="465"/>
      <c r="G71" s="835" t="str">
        <f t="shared" si="1"/>
        <v/>
      </c>
      <c r="H71" s="421">
        <v>315</v>
      </c>
      <c r="I71" s="455">
        <v>155</v>
      </c>
      <c r="J71" s="455">
        <v>150</v>
      </c>
      <c r="K71" s="456">
        <v>10</v>
      </c>
    </row>
    <row r="72" spans="1:11" ht="18" customHeight="1">
      <c r="A72" s="162" t="s">
        <v>311</v>
      </c>
      <c r="B72" s="817"/>
      <c r="C72" s="560" t="s">
        <v>569</v>
      </c>
      <c r="D72" s="451">
        <v>1</v>
      </c>
      <c r="E72" s="451" t="s">
        <v>356</v>
      </c>
      <c r="F72" s="465" t="s">
        <v>34</v>
      </c>
      <c r="G72" s="835" t="str">
        <f t="shared" si="1"/>
        <v/>
      </c>
      <c r="H72" s="421">
        <v>210</v>
      </c>
      <c r="I72" s="455">
        <v>100</v>
      </c>
      <c r="J72" s="455">
        <v>100</v>
      </c>
      <c r="K72" s="456">
        <v>10</v>
      </c>
    </row>
    <row r="73" spans="1:11" ht="18" customHeight="1">
      <c r="A73" s="162" t="s">
        <v>311</v>
      </c>
      <c r="B73" s="817"/>
      <c r="C73" s="560" t="s">
        <v>570</v>
      </c>
      <c r="D73" s="451">
        <v>2</v>
      </c>
      <c r="E73" s="451" t="s">
        <v>731</v>
      </c>
      <c r="F73" s="465"/>
      <c r="G73" s="835" t="str">
        <f t="shared" si="1"/>
        <v/>
      </c>
      <c r="H73" s="421">
        <v>715</v>
      </c>
      <c r="I73" s="455">
        <v>490</v>
      </c>
      <c r="J73" s="455">
        <v>210</v>
      </c>
      <c r="K73" s="456">
        <v>15</v>
      </c>
    </row>
    <row r="74" spans="1:11" ht="18" customHeight="1">
      <c r="A74" s="162" t="s">
        <v>311</v>
      </c>
      <c r="B74" s="817"/>
      <c r="C74" s="560" t="s">
        <v>568</v>
      </c>
      <c r="D74" s="451"/>
      <c r="E74" s="451"/>
      <c r="F74" s="465"/>
      <c r="G74" s="835" t="str">
        <f t="shared" si="1"/>
        <v/>
      </c>
      <c r="H74" s="421">
        <v>505</v>
      </c>
      <c r="I74" s="455">
        <v>275</v>
      </c>
      <c r="J74" s="455">
        <v>220</v>
      </c>
      <c r="K74" s="456">
        <v>10</v>
      </c>
    </row>
    <row r="75" spans="1:11" ht="18" customHeight="1">
      <c r="A75" s="162" t="s">
        <v>311</v>
      </c>
      <c r="B75" s="817"/>
      <c r="C75" s="560" t="s">
        <v>571</v>
      </c>
      <c r="D75" s="451"/>
      <c r="E75" s="451"/>
      <c r="F75" s="465"/>
      <c r="G75" s="835" t="str">
        <f t="shared" si="1"/>
        <v/>
      </c>
      <c r="H75" s="421">
        <v>505</v>
      </c>
      <c r="I75" s="455">
        <v>265</v>
      </c>
      <c r="J75" s="455">
        <v>220</v>
      </c>
      <c r="K75" s="456">
        <v>20</v>
      </c>
    </row>
    <row r="76" spans="1:11" ht="18" customHeight="1">
      <c r="A76" s="462" t="s">
        <v>949</v>
      </c>
      <c r="B76" s="829"/>
      <c r="C76" s="453" t="s">
        <v>950</v>
      </c>
      <c r="D76" s="450"/>
      <c r="E76" s="450"/>
      <c r="F76" s="469"/>
      <c r="G76" s="841" t="str">
        <f t="shared" si="1"/>
        <v/>
      </c>
      <c r="H76" s="470">
        <v>350</v>
      </c>
      <c r="I76" s="326">
        <v>70</v>
      </c>
      <c r="J76" s="326">
        <v>270</v>
      </c>
      <c r="K76" s="327">
        <v>10</v>
      </c>
    </row>
    <row r="77" spans="1:11" ht="18" customHeight="1">
      <c r="A77" s="463" t="s">
        <v>949</v>
      </c>
      <c r="B77" s="830"/>
      <c r="C77" s="560" t="s">
        <v>567</v>
      </c>
      <c r="D77" s="451">
        <v>1</v>
      </c>
      <c r="E77" s="451" t="s">
        <v>356</v>
      </c>
      <c r="F77" s="465"/>
      <c r="G77" s="842" t="str">
        <f t="shared" si="1"/>
        <v/>
      </c>
      <c r="H77" s="421">
        <v>225</v>
      </c>
      <c r="I77" s="455">
        <v>45</v>
      </c>
      <c r="J77" s="455">
        <v>160</v>
      </c>
      <c r="K77" s="456">
        <v>20</v>
      </c>
    </row>
    <row r="78" spans="1:11" ht="18" customHeight="1">
      <c r="A78" s="463" t="s">
        <v>949</v>
      </c>
      <c r="B78" s="830"/>
      <c r="C78" s="560" t="s">
        <v>567</v>
      </c>
      <c r="D78" s="451">
        <v>2</v>
      </c>
      <c r="E78" s="451" t="s">
        <v>356</v>
      </c>
      <c r="F78" s="465"/>
      <c r="G78" s="842" t="str">
        <f t="shared" si="1"/>
        <v/>
      </c>
      <c r="H78" s="421">
        <v>375</v>
      </c>
      <c r="I78" s="455">
        <v>75</v>
      </c>
      <c r="J78" s="455">
        <v>270</v>
      </c>
      <c r="K78" s="456">
        <v>30</v>
      </c>
    </row>
    <row r="79" spans="1:11" ht="18" customHeight="1">
      <c r="A79" s="463" t="s">
        <v>949</v>
      </c>
      <c r="B79" s="830"/>
      <c r="C79" s="560" t="s">
        <v>951</v>
      </c>
      <c r="D79" s="451">
        <v>1</v>
      </c>
      <c r="E79" s="451" t="s">
        <v>356</v>
      </c>
      <c r="F79" s="465"/>
      <c r="G79" s="842" t="str">
        <f t="shared" si="1"/>
        <v/>
      </c>
      <c r="H79" s="421">
        <v>285</v>
      </c>
      <c r="I79" s="455">
        <v>135</v>
      </c>
      <c r="J79" s="455">
        <v>130</v>
      </c>
      <c r="K79" s="456">
        <v>20</v>
      </c>
    </row>
    <row r="80" spans="1:11" ht="18" customHeight="1">
      <c r="A80" s="463" t="s">
        <v>949</v>
      </c>
      <c r="B80" s="830"/>
      <c r="C80" s="560" t="s">
        <v>951</v>
      </c>
      <c r="D80" s="451">
        <v>2</v>
      </c>
      <c r="E80" s="451" t="s">
        <v>356</v>
      </c>
      <c r="F80" s="465"/>
      <c r="G80" s="842" t="str">
        <f t="shared" si="1"/>
        <v/>
      </c>
      <c r="H80" s="421">
        <v>370</v>
      </c>
      <c r="I80" s="455">
        <v>170</v>
      </c>
      <c r="J80" s="455">
        <v>190</v>
      </c>
      <c r="K80" s="456">
        <v>10</v>
      </c>
    </row>
    <row r="81" spans="1:12" ht="18" customHeight="1">
      <c r="A81" s="463" t="s">
        <v>949</v>
      </c>
      <c r="B81" s="830"/>
      <c r="C81" s="560" t="s">
        <v>951</v>
      </c>
      <c r="D81" s="451">
        <v>3</v>
      </c>
      <c r="E81" s="451" t="s">
        <v>356</v>
      </c>
      <c r="F81" s="465"/>
      <c r="G81" s="842" t="str">
        <f t="shared" si="1"/>
        <v/>
      </c>
      <c r="H81" s="421">
        <v>430</v>
      </c>
      <c r="I81" s="455">
        <v>195</v>
      </c>
      <c r="J81" s="455">
        <v>230</v>
      </c>
      <c r="K81" s="456">
        <v>5</v>
      </c>
    </row>
    <row r="82" spans="1:12" ht="18" customHeight="1">
      <c r="A82" s="464" t="s">
        <v>949</v>
      </c>
      <c r="B82" s="831"/>
      <c r="C82" s="454" t="s">
        <v>951</v>
      </c>
      <c r="D82" s="452">
        <v>4</v>
      </c>
      <c r="E82" s="452" t="s">
        <v>356</v>
      </c>
      <c r="F82" s="466"/>
      <c r="G82" s="843" t="str">
        <f t="shared" si="1"/>
        <v/>
      </c>
      <c r="H82" s="420">
        <v>625</v>
      </c>
      <c r="I82" s="457">
        <v>275</v>
      </c>
      <c r="J82" s="457">
        <v>320</v>
      </c>
      <c r="K82" s="458">
        <v>30</v>
      </c>
    </row>
    <row r="83" spans="1:12" ht="18" customHeight="1">
      <c r="A83" s="238"/>
      <c r="B83" s="839"/>
      <c r="C83" s="183"/>
      <c r="D83" s="337"/>
      <c r="E83" s="337"/>
      <c r="F83" s="238"/>
      <c r="G83" s="844"/>
      <c r="H83" s="431"/>
      <c r="I83" s="431"/>
      <c r="J83" s="431"/>
      <c r="K83" s="241" t="s">
        <v>1062</v>
      </c>
    </row>
    <row r="84" spans="1:12" ht="34.5" customHeight="1">
      <c r="A84" s="1151" t="s">
        <v>1055</v>
      </c>
      <c r="B84" s="1152"/>
      <c r="C84" s="1152"/>
      <c r="D84" s="1152"/>
      <c r="E84" s="1152"/>
      <c r="F84" s="1152"/>
      <c r="G84" s="1152"/>
      <c r="H84" s="1152"/>
      <c r="I84" s="1152"/>
      <c r="J84" s="1152"/>
      <c r="K84" s="1152"/>
      <c r="L84" s="901"/>
    </row>
    <row r="85" spans="1:12" ht="18" customHeight="1">
      <c r="A85" s="886" t="s">
        <v>35</v>
      </c>
      <c r="B85" s="887"/>
      <c r="C85" s="888"/>
      <c r="D85" s="887"/>
      <c r="E85" s="889"/>
      <c r="F85" s="890"/>
      <c r="G85" s="888"/>
      <c r="H85" s="888"/>
      <c r="I85" s="888"/>
      <c r="J85" s="888"/>
      <c r="K85" s="891"/>
    </row>
    <row r="86" spans="1:12" ht="18" customHeight="1">
      <c r="A86" s="886" t="s">
        <v>36</v>
      </c>
      <c r="B86" s="887"/>
      <c r="C86" s="888"/>
      <c r="D86" s="887"/>
      <c r="E86" s="889"/>
      <c r="F86" s="890"/>
      <c r="G86" s="888"/>
      <c r="H86" s="888"/>
      <c r="I86" s="888"/>
      <c r="J86" s="888"/>
      <c r="K86" s="891"/>
    </row>
    <row r="87" spans="1:12" ht="18" customHeight="1">
      <c r="A87" s="886" t="s">
        <v>37</v>
      </c>
      <c r="B87" s="887"/>
      <c r="C87" s="888"/>
      <c r="D87" s="887"/>
      <c r="E87" s="889"/>
      <c r="F87" s="890"/>
      <c r="G87" s="888"/>
      <c r="H87" s="888"/>
      <c r="I87" s="888"/>
      <c r="J87" s="888"/>
      <c r="K87" s="891"/>
    </row>
    <row r="88" spans="1:12" ht="18" customHeight="1">
      <c r="A88" s="886" t="s">
        <v>38</v>
      </c>
      <c r="B88" s="887"/>
      <c r="C88" s="888"/>
      <c r="D88" s="887"/>
      <c r="E88" s="889"/>
      <c r="F88" s="890"/>
      <c r="G88" s="888"/>
      <c r="H88" s="888"/>
      <c r="I88" s="888"/>
      <c r="J88" s="888"/>
      <c r="K88" s="891"/>
    </row>
    <row r="89" spans="1:12" ht="18" customHeight="1">
      <c r="A89" s="886" t="s">
        <v>39</v>
      </c>
      <c r="B89" s="887"/>
      <c r="C89" s="888"/>
      <c r="D89" s="887"/>
      <c r="E89" s="889"/>
      <c r="F89" s="890"/>
      <c r="G89" s="888"/>
      <c r="H89" s="888"/>
      <c r="I89" s="888"/>
      <c r="J89" s="888"/>
      <c r="K89" s="891"/>
    </row>
    <row r="90" spans="1:12" ht="18" customHeight="1">
      <c r="A90" s="892" t="s">
        <v>819</v>
      </c>
      <c r="B90" s="890"/>
      <c r="C90" s="892"/>
      <c r="D90" s="890"/>
      <c r="E90" s="886"/>
      <c r="F90" s="890"/>
      <c r="G90" s="892"/>
      <c r="H90" s="888"/>
      <c r="I90" s="888"/>
      <c r="J90" s="888"/>
      <c r="K90" s="888"/>
    </row>
    <row r="91" spans="1:12" ht="18" customHeight="1">
      <c r="A91" s="892" t="s">
        <v>46</v>
      </c>
      <c r="B91" s="890"/>
      <c r="C91" s="892"/>
      <c r="D91" s="890"/>
      <c r="E91" s="886"/>
      <c r="F91" s="890"/>
      <c r="G91" s="892"/>
      <c r="H91" s="888"/>
      <c r="I91" s="888"/>
      <c r="J91" s="888"/>
      <c r="K91" s="888"/>
    </row>
    <row r="92" spans="1:12" ht="18" customHeight="1">
      <c r="A92" s="892" t="s">
        <v>490</v>
      </c>
      <c r="B92" s="890"/>
      <c r="C92" s="892"/>
      <c r="D92" s="890"/>
      <c r="E92" s="886"/>
      <c r="F92" s="890"/>
      <c r="G92" s="892"/>
      <c r="H92" s="888"/>
      <c r="I92" s="888"/>
      <c r="J92" s="888"/>
      <c r="K92" s="891"/>
    </row>
    <row r="93" spans="1:12" ht="18" customHeight="1">
      <c r="A93" s="25"/>
      <c r="B93" s="22"/>
      <c r="G93" s="25"/>
      <c r="K93" s="25"/>
    </row>
    <row r="94" spans="1:12" ht="18" customHeight="1">
      <c r="B94" s="22"/>
      <c r="C94" s="1142" t="s">
        <v>138</v>
      </c>
      <c r="D94" s="1143"/>
      <c r="E94" s="1143"/>
      <c r="F94" s="1144"/>
      <c r="G94" s="893" t="s">
        <v>308</v>
      </c>
      <c r="H94" s="155" t="s">
        <v>300</v>
      </c>
      <c r="I94" s="136" t="s">
        <v>301</v>
      </c>
      <c r="J94" s="137" t="s">
        <v>582</v>
      </c>
      <c r="K94" s="138" t="s">
        <v>729</v>
      </c>
    </row>
    <row r="95" spans="1:12" ht="18" customHeight="1">
      <c r="B95" s="22"/>
      <c r="C95" s="1145"/>
      <c r="D95" s="1146"/>
      <c r="E95" s="1146"/>
      <c r="F95" s="1147"/>
      <c r="G95" s="151"/>
      <c r="H95" s="156" t="s">
        <v>728</v>
      </c>
      <c r="I95" s="139" t="s">
        <v>728</v>
      </c>
      <c r="J95" s="139" t="s">
        <v>728</v>
      </c>
      <c r="K95" s="140" t="s">
        <v>728</v>
      </c>
    </row>
    <row r="96" spans="1:12" ht="18" customHeight="1">
      <c r="B96" s="22"/>
      <c r="C96" s="1148"/>
      <c r="D96" s="1149"/>
      <c r="E96" s="1149"/>
      <c r="F96" s="1150"/>
      <c r="G96" s="230">
        <f>SUM(G3:G82)</f>
        <v>0</v>
      </c>
      <c r="H96" s="153">
        <v>39030</v>
      </c>
      <c r="I96" s="144">
        <v>16620</v>
      </c>
      <c r="J96" s="144">
        <v>21220</v>
      </c>
      <c r="K96" s="145">
        <v>1190</v>
      </c>
    </row>
    <row r="97" spans="8:11" ht="18" customHeight="1">
      <c r="H97" s="85"/>
      <c r="I97" s="85"/>
      <c r="J97" s="85"/>
      <c r="K97" s="309"/>
    </row>
  </sheetData>
  <sheetProtection selectLockedCells="1"/>
  <mergeCells count="2">
    <mergeCell ref="C94:F96"/>
    <mergeCell ref="A84:K84"/>
  </mergeCells>
  <phoneticPr fontId="6"/>
  <printOptions horizontalCentered="1"/>
  <pageMargins left="0.39370078740157483" right="0" top="0.78740157480314965" bottom="0.39370078740157483" header="0.51181102362204722" footer="0.51181102362204722"/>
  <pageSetup paperSize="9" scale="125" orientation="portrait"/>
  <headerFooter alignWithMargins="0">
    <oddHeader>&amp;L&amp;"HG丸ｺﾞｼｯｸM-PRO,標準"&amp;F&amp;A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3"/>
  <dimension ref="A1:M147"/>
  <sheetViews>
    <sheetView workbookViewId="0">
      <selection activeCell="D16" sqref="D16"/>
    </sheetView>
  </sheetViews>
  <sheetFormatPr defaultColWidth="2.5" defaultRowHeight="18" customHeight="1"/>
  <cols>
    <col min="1" max="1" width="5.625" style="21" customWidth="1"/>
    <col min="2" max="2" width="3.875" style="833" customWidth="1"/>
    <col min="3" max="3" width="10.375" style="25" customWidth="1"/>
    <col min="4" max="4" width="5.875" style="22" bestFit="1" customWidth="1"/>
    <col min="5" max="5" width="5.125" style="84" customWidth="1"/>
    <col min="6" max="6" width="3.875" style="21" customWidth="1"/>
    <col min="7" max="7" width="10.625" style="838" customWidth="1"/>
    <col min="8" max="10" width="8" style="25" customWidth="1"/>
    <col min="11" max="11" width="7.5" style="87" customWidth="1"/>
    <col min="12" max="16384" width="2.5" style="25"/>
  </cols>
  <sheetData>
    <row r="1" spans="1:11" ht="18" customHeight="1">
      <c r="A1" s="94"/>
      <c r="B1" s="827"/>
      <c r="C1" s="154" t="s">
        <v>443</v>
      </c>
      <c r="D1" s="89"/>
      <c r="E1" s="80"/>
      <c r="F1" s="234"/>
      <c r="G1" s="181" t="s">
        <v>308</v>
      </c>
      <c r="H1" s="146" t="s">
        <v>300</v>
      </c>
      <c r="I1" s="136" t="s">
        <v>301</v>
      </c>
      <c r="J1" s="137" t="s">
        <v>582</v>
      </c>
      <c r="K1" s="138" t="s">
        <v>729</v>
      </c>
    </row>
    <row r="2" spans="1:11" s="22" customFormat="1" ht="18" customHeight="1">
      <c r="A2" s="242"/>
      <c r="B2" s="828"/>
      <c r="C2" s="23"/>
      <c r="D2" s="24"/>
      <c r="E2" s="82"/>
      <c r="F2" s="235"/>
      <c r="G2" s="151" t="str">
        <f>IF(G147=0,"",G147)</f>
        <v/>
      </c>
      <c r="H2" s="147" t="s">
        <v>728</v>
      </c>
      <c r="I2" s="139" t="s">
        <v>728</v>
      </c>
      <c r="J2" s="139" t="s">
        <v>728</v>
      </c>
      <c r="K2" s="140" t="s">
        <v>728</v>
      </c>
    </row>
    <row r="3" spans="1:11" ht="18" customHeight="1">
      <c r="A3" s="320" t="s">
        <v>633</v>
      </c>
      <c r="B3" s="820"/>
      <c r="C3" s="158" t="s">
        <v>364</v>
      </c>
      <c r="D3" s="450">
        <v>1</v>
      </c>
      <c r="E3" s="158" t="s">
        <v>356</v>
      </c>
      <c r="F3" s="236"/>
      <c r="G3" s="834" t="str">
        <f t="shared" ref="G3:G66" si="0">IF(B3=1,H3,IF(B3=2,I3,IF(B3=3,J3,IF(B3=4,K3,IF(B3=5,I3+J3,+"")))))</f>
        <v/>
      </c>
      <c r="H3" s="516">
        <v>165</v>
      </c>
      <c r="I3" s="517">
        <v>160</v>
      </c>
      <c r="J3" s="517">
        <v>0</v>
      </c>
      <c r="K3" s="518">
        <v>5</v>
      </c>
    </row>
    <row r="4" spans="1:11" ht="18" customHeight="1">
      <c r="A4" s="162" t="s">
        <v>633</v>
      </c>
      <c r="B4" s="817"/>
      <c r="C4" s="561" t="s">
        <v>364</v>
      </c>
      <c r="D4" s="451">
        <v>2</v>
      </c>
      <c r="E4" s="561" t="s">
        <v>356</v>
      </c>
      <c r="F4" s="467"/>
      <c r="G4" s="835" t="str">
        <f t="shared" si="0"/>
        <v/>
      </c>
      <c r="H4" s="421">
        <v>145</v>
      </c>
      <c r="I4" s="455">
        <v>145</v>
      </c>
      <c r="J4" s="455">
        <v>0</v>
      </c>
      <c r="K4" s="456">
        <v>0</v>
      </c>
    </row>
    <row r="5" spans="1:11" ht="18" customHeight="1">
      <c r="A5" s="162" t="s">
        <v>633</v>
      </c>
      <c r="B5" s="817"/>
      <c r="C5" s="561" t="s">
        <v>364</v>
      </c>
      <c r="D5" s="451">
        <v>3</v>
      </c>
      <c r="E5" s="561" t="s">
        <v>356</v>
      </c>
      <c r="F5" s="467"/>
      <c r="G5" s="835" t="str">
        <f t="shared" si="0"/>
        <v/>
      </c>
      <c r="H5" s="421">
        <v>350</v>
      </c>
      <c r="I5" s="455">
        <v>345</v>
      </c>
      <c r="J5" s="455">
        <v>0</v>
      </c>
      <c r="K5" s="456">
        <v>5</v>
      </c>
    </row>
    <row r="6" spans="1:11" ht="18" customHeight="1">
      <c r="A6" s="162" t="s">
        <v>633</v>
      </c>
      <c r="B6" s="817"/>
      <c r="C6" s="561" t="s">
        <v>364</v>
      </c>
      <c r="D6" s="451">
        <v>4</v>
      </c>
      <c r="E6" s="561" t="s">
        <v>356</v>
      </c>
      <c r="F6" s="467"/>
      <c r="G6" s="835" t="str">
        <f t="shared" si="0"/>
        <v/>
      </c>
      <c r="H6" s="421">
        <v>525</v>
      </c>
      <c r="I6" s="455">
        <v>10</v>
      </c>
      <c r="J6" s="455">
        <v>510</v>
      </c>
      <c r="K6" s="456">
        <v>5</v>
      </c>
    </row>
    <row r="7" spans="1:11" ht="18" customHeight="1">
      <c r="A7" s="162" t="s">
        <v>633</v>
      </c>
      <c r="B7" s="817"/>
      <c r="C7" s="561" t="s">
        <v>364</v>
      </c>
      <c r="D7" s="451">
        <v>5</v>
      </c>
      <c r="E7" s="561" t="s">
        <v>356</v>
      </c>
      <c r="F7" s="467"/>
      <c r="G7" s="835" t="str">
        <f t="shared" si="0"/>
        <v/>
      </c>
      <c r="H7" s="421">
        <v>235</v>
      </c>
      <c r="I7" s="455">
        <v>230</v>
      </c>
      <c r="J7" s="455">
        <v>0</v>
      </c>
      <c r="K7" s="456">
        <v>5</v>
      </c>
    </row>
    <row r="8" spans="1:11" ht="18" customHeight="1">
      <c r="A8" s="162" t="s">
        <v>633</v>
      </c>
      <c r="B8" s="817"/>
      <c r="C8" s="561" t="s">
        <v>361</v>
      </c>
      <c r="D8" s="451">
        <v>1</v>
      </c>
      <c r="E8" s="561" t="s">
        <v>356</v>
      </c>
      <c r="F8" s="467"/>
      <c r="G8" s="835" t="str">
        <f t="shared" si="0"/>
        <v/>
      </c>
      <c r="H8" s="421">
        <v>300</v>
      </c>
      <c r="I8" s="455">
        <v>295</v>
      </c>
      <c r="J8" s="455">
        <v>0</v>
      </c>
      <c r="K8" s="456">
        <v>5</v>
      </c>
    </row>
    <row r="9" spans="1:11" ht="18" customHeight="1">
      <c r="A9" s="162" t="s">
        <v>633</v>
      </c>
      <c r="B9" s="817"/>
      <c r="C9" s="561" t="s">
        <v>361</v>
      </c>
      <c r="D9" s="451">
        <v>2</v>
      </c>
      <c r="E9" s="561" t="s">
        <v>356</v>
      </c>
      <c r="F9" s="467"/>
      <c r="G9" s="835" t="str">
        <f t="shared" si="0"/>
        <v/>
      </c>
      <c r="H9" s="421">
        <v>285</v>
      </c>
      <c r="I9" s="455">
        <v>285</v>
      </c>
      <c r="J9" s="455">
        <v>0</v>
      </c>
      <c r="K9" s="456">
        <v>0</v>
      </c>
    </row>
    <row r="10" spans="1:11" ht="18" customHeight="1">
      <c r="A10" s="162" t="s">
        <v>633</v>
      </c>
      <c r="B10" s="817"/>
      <c r="C10" s="561" t="s">
        <v>362</v>
      </c>
      <c r="D10" s="451"/>
      <c r="E10" s="561"/>
      <c r="F10" s="467"/>
      <c r="G10" s="835" t="str">
        <f t="shared" si="0"/>
        <v/>
      </c>
      <c r="H10" s="421">
        <v>230</v>
      </c>
      <c r="I10" s="455">
        <v>190</v>
      </c>
      <c r="J10" s="455">
        <v>20</v>
      </c>
      <c r="K10" s="456">
        <v>20</v>
      </c>
    </row>
    <row r="11" spans="1:11" ht="18" customHeight="1">
      <c r="A11" s="162" t="s">
        <v>633</v>
      </c>
      <c r="B11" s="817"/>
      <c r="C11" s="561" t="s">
        <v>359</v>
      </c>
      <c r="D11" s="451"/>
      <c r="E11" s="561"/>
      <c r="F11" s="467"/>
      <c r="G11" s="835" t="str">
        <f t="shared" si="0"/>
        <v/>
      </c>
      <c r="H11" s="421">
        <v>540</v>
      </c>
      <c r="I11" s="455">
        <v>495</v>
      </c>
      <c r="J11" s="455">
        <v>30</v>
      </c>
      <c r="K11" s="456">
        <v>15</v>
      </c>
    </row>
    <row r="12" spans="1:11" ht="18" customHeight="1">
      <c r="A12" s="162" t="s">
        <v>633</v>
      </c>
      <c r="B12" s="817"/>
      <c r="C12" s="561" t="s">
        <v>357</v>
      </c>
      <c r="D12" s="451">
        <v>1</v>
      </c>
      <c r="E12" s="561" t="s">
        <v>356</v>
      </c>
      <c r="F12" s="467"/>
      <c r="G12" s="835" t="str">
        <f t="shared" si="0"/>
        <v/>
      </c>
      <c r="H12" s="421">
        <v>305</v>
      </c>
      <c r="I12" s="455">
        <v>135</v>
      </c>
      <c r="J12" s="455">
        <v>150</v>
      </c>
      <c r="K12" s="456">
        <v>20</v>
      </c>
    </row>
    <row r="13" spans="1:11" ht="18" customHeight="1">
      <c r="A13" s="162" t="s">
        <v>633</v>
      </c>
      <c r="B13" s="817"/>
      <c r="C13" s="561" t="s">
        <v>357</v>
      </c>
      <c r="D13" s="451">
        <v>2</v>
      </c>
      <c r="E13" s="561" t="s">
        <v>356</v>
      </c>
      <c r="F13" s="467"/>
      <c r="G13" s="835" t="str">
        <f t="shared" si="0"/>
        <v/>
      </c>
      <c r="H13" s="421">
        <v>270</v>
      </c>
      <c r="I13" s="455">
        <v>130</v>
      </c>
      <c r="J13" s="455">
        <v>120</v>
      </c>
      <c r="K13" s="456">
        <v>20</v>
      </c>
    </row>
    <row r="14" spans="1:11" ht="18" customHeight="1">
      <c r="A14" s="162" t="s">
        <v>633</v>
      </c>
      <c r="B14" s="817"/>
      <c r="C14" s="561" t="s">
        <v>360</v>
      </c>
      <c r="D14" s="451"/>
      <c r="E14" s="561"/>
      <c r="F14" s="467"/>
      <c r="G14" s="835" t="str">
        <f t="shared" si="0"/>
        <v/>
      </c>
      <c r="H14" s="421">
        <v>515</v>
      </c>
      <c r="I14" s="455">
        <v>400</v>
      </c>
      <c r="J14" s="455">
        <v>110</v>
      </c>
      <c r="K14" s="456">
        <v>5</v>
      </c>
    </row>
    <row r="15" spans="1:11" ht="18" customHeight="1">
      <c r="A15" s="162" t="s">
        <v>633</v>
      </c>
      <c r="B15" s="817"/>
      <c r="C15" s="561" t="s">
        <v>363</v>
      </c>
      <c r="D15" s="451"/>
      <c r="E15" s="561"/>
      <c r="F15" s="467"/>
      <c r="G15" s="835" t="str">
        <f t="shared" si="0"/>
        <v/>
      </c>
      <c r="H15" s="421">
        <v>680</v>
      </c>
      <c r="I15" s="455">
        <v>600</v>
      </c>
      <c r="J15" s="455">
        <v>70</v>
      </c>
      <c r="K15" s="456">
        <v>10</v>
      </c>
    </row>
    <row r="16" spans="1:11" ht="18" customHeight="1">
      <c r="A16" s="162" t="s">
        <v>633</v>
      </c>
      <c r="B16" s="817"/>
      <c r="C16" s="561" t="s">
        <v>368</v>
      </c>
      <c r="D16" s="451"/>
      <c r="E16" s="561"/>
      <c r="F16" s="467"/>
      <c r="G16" s="835" t="str">
        <f t="shared" si="0"/>
        <v/>
      </c>
      <c r="H16" s="421">
        <v>295</v>
      </c>
      <c r="I16" s="455">
        <v>215</v>
      </c>
      <c r="J16" s="455">
        <v>70</v>
      </c>
      <c r="K16" s="456">
        <v>10</v>
      </c>
    </row>
    <row r="17" spans="1:11" ht="18" customHeight="1">
      <c r="A17" s="162" t="s">
        <v>633</v>
      </c>
      <c r="B17" s="817"/>
      <c r="C17" s="561" t="s">
        <v>365</v>
      </c>
      <c r="D17" s="451"/>
      <c r="E17" s="561"/>
      <c r="F17" s="467"/>
      <c r="G17" s="835" t="str">
        <f t="shared" si="0"/>
        <v/>
      </c>
      <c r="H17" s="421">
        <v>315</v>
      </c>
      <c r="I17" s="455">
        <v>190</v>
      </c>
      <c r="J17" s="455">
        <v>120</v>
      </c>
      <c r="K17" s="456">
        <v>5</v>
      </c>
    </row>
    <row r="18" spans="1:11" ht="18" customHeight="1">
      <c r="A18" s="162" t="s">
        <v>633</v>
      </c>
      <c r="B18" s="817"/>
      <c r="C18" s="561" t="s">
        <v>366</v>
      </c>
      <c r="D18" s="451"/>
      <c r="E18" s="561"/>
      <c r="F18" s="467"/>
      <c r="G18" s="835" t="str">
        <f t="shared" si="0"/>
        <v/>
      </c>
      <c r="H18" s="421">
        <v>355</v>
      </c>
      <c r="I18" s="455">
        <v>290</v>
      </c>
      <c r="J18" s="455">
        <v>60</v>
      </c>
      <c r="K18" s="456">
        <v>5</v>
      </c>
    </row>
    <row r="19" spans="1:11" ht="18" customHeight="1">
      <c r="A19" s="162" t="s">
        <v>633</v>
      </c>
      <c r="B19" s="817"/>
      <c r="C19" s="561" t="s">
        <v>367</v>
      </c>
      <c r="D19" s="451"/>
      <c r="E19" s="561"/>
      <c r="F19" s="467"/>
      <c r="G19" s="835" t="str">
        <f t="shared" si="0"/>
        <v/>
      </c>
      <c r="H19" s="421">
        <v>215</v>
      </c>
      <c r="I19" s="455">
        <v>215</v>
      </c>
      <c r="J19" s="455">
        <v>0</v>
      </c>
      <c r="K19" s="456">
        <v>0</v>
      </c>
    </row>
    <row r="20" spans="1:11" ht="18" customHeight="1">
      <c r="A20" s="162" t="s">
        <v>633</v>
      </c>
      <c r="B20" s="817"/>
      <c r="C20" s="561" t="s">
        <v>358</v>
      </c>
      <c r="D20" s="451">
        <v>1</v>
      </c>
      <c r="E20" s="561" t="s">
        <v>356</v>
      </c>
      <c r="F20" s="467"/>
      <c r="G20" s="835" t="str">
        <f t="shared" si="0"/>
        <v/>
      </c>
      <c r="H20" s="421">
        <v>200</v>
      </c>
      <c r="I20" s="455">
        <v>200</v>
      </c>
      <c r="J20" s="455">
        <v>0</v>
      </c>
      <c r="K20" s="456">
        <v>0</v>
      </c>
    </row>
    <row r="21" spans="1:11" ht="18" customHeight="1">
      <c r="A21" s="162" t="s">
        <v>633</v>
      </c>
      <c r="B21" s="817"/>
      <c r="C21" s="561" t="s">
        <v>358</v>
      </c>
      <c r="D21" s="451">
        <v>2</v>
      </c>
      <c r="E21" s="561" t="s">
        <v>356</v>
      </c>
      <c r="F21" s="467"/>
      <c r="G21" s="835" t="str">
        <f t="shared" si="0"/>
        <v/>
      </c>
      <c r="H21" s="421">
        <v>530</v>
      </c>
      <c r="I21" s="455">
        <v>185</v>
      </c>
      <c r="J21" s="455">
        <v>340</v>
      </c>
      <c r="K21" s="456">
        <v>5</v>
      </c>
    </row>
    <row r="22" spans="1:11" ht="18" customHeight="1">
      <c r="A22" s="162" t="s">
        <v>633</v>
      </c>
      <c r="B22" s="817"/>
      <c r="C22" s="561" t="s">
        <v>358</v>
      </c>
      <c r="D22" s="451">
        <v>3</v>
      </c>
      <c r="E22" s="561" t="s">
        <v>356</v>
      </c>
      <c r="F22" s="467"/>
      <c r="G22" s="835" t="str">
        <f t="shared" si="0"/>
        <v/>
      </c>
      <c r="H22" s="421">
        <v>315</v>
      </c>
      <c r="I22" s="455">
        <v>155</v>
      </c>
      <c r="J22" s="455">
        <v>160</v>
      </c>
      <c r="K22" s="456">
        <v>0</v>
      </c>
    </row>
    <row r="23" spans="1:11" ht="18" customHeight="1">
      <c r="A23" s="243" t="s">
        <v>633</v>
      </c>
      <c r="B23" s="818"/>
      <c r="C23" s="251" t="s">
        <v>355</v>
      </c>
      <c r="D23" s="245">
        <v>1</v>
      </c>
      <c r="E23" s="251" t="s">
        <v>356</v>
      </c>
      <c r="F23" s="252"/>
      <c r="G23" s="836" t="str">
        <f t="shared" si="0"/>
        <v/>
      </c>
      <c r="H23" s="421">
        <v>270</v>
      </c>
      <c r="I23" s="455">
        <v>175</v>
      </c>
      <c r="J23" s="455">
        <v>90</v>
      </c>
      <c r="K23" s="456">
        <v>5</v>
      </c>
    </row>
    <row r="24" spans="1:11" ht="18" customHeight="1">
      <c r="A24" s="165" t="s">
        <v>633</v>
      </c>
      <c r="B24" s="819"/>
      <c r="C24" s="159" t="s">
        <v>355</v>
      </c>
      <c r="D24" s="452">
        <v>2</v>
      </c>
      <c r="E24" s="159" t="s">
        <v>356</v>
      </c>
      <c r="F24" s="237"/>
      <c r="G24" s="837" t="str">
        <f t="shared" si="0"/>
        <v/>
      </c>
      <c r="H24" s="420">
        <v>200</v>
      </c>
      <c r="I24" s="457">
        <v>175</v>
      </c>
      <c r="J24" s="457">
        <v>20</v>
      </c>
      <c r="K24" s="458">
        <v>5</v>
      </c>
    </row>
    <row r="25" spans="1:11" ht="18" customHeight="1">
      <c r="A25" s="320" t="s">
        <v>648</v>
      </c>
      <c r="B25" s="820"/>
      <c r="C25" s="158" t="s">
        <v>370</v>
      </c>
      <c r="D25" s="450">
        <v>1</v>
      </c>
      <c r="E25" s="158" t="s">
        <v>356</v>
      </c>
      <c r="F25" s="236"/>
      <c r="G25" s="834" t="str">
        <f t="shared" si="0"/>
        <v/>
      </c>
      <c r="H25" s="516">
        <v>135</v>
      </c>
      <c r="I25" s="517">
        <v>35</v>
      </c>
      <c r="J25" s="517">
        <v>80</v>
      </c>
      <c r="K25" s="518">
        <v>20</v>
      </c>
    </row>
    <row r="26" spans="1:11" ht="18" customHeight="1">
      <c r="A26" s="162" t="s">
        <v>648</v>
      </c>
      <c r="B26" s="817"/>
      <c r="C26" s="561" t="s">
        <v>370</v>
      </c>
      <c r="D26" s="451">
        <v>2</v>
      </c>
      <c r="E26" s="561" t="s">
        <v>356</v>
      </c>
      <c r="F26" s="467"/>
      <c r="G26" s="835" t="str">
        <f t="shared" si="0"/>
        <v/>
      </c>
      <c r="H26" s="421">
        <v>570</v>
      </c>
      <c r="I26" s="455">
        <v>70</v>
      </c>
      <c r="J26" s="455">
        <v>480</v>
      </c>
      <c r="K26" s="456">
        <v>20</v>
      </c>
    </row>
    <row r="27" spans="1:11" ht="18" customHeight="1">
      <c r="A27" s="162" t="s">
        <v>648</v>
      </c>
      <c r="B27" s="817"/>
      <c r="C27" s="561" t="s">
        <v>370</v>
      </c>
      <c r="D27" s="451">
        <v>3</v>
      </c>
      <c r="E27" s="561" t="s">
        <v>356</v>
      </c>
      <c r="F27" s="467"/>
      <c r="G27" s="835" t="str">
        <f t="shared" si="0"/>
        <v/>
      </c>
      <c r="H27" s="421">
        <v>105</v>
      </c>
      <c r="I27" s="455">
        <v>40</v>
      </c>
      <c r="J27" s="455">
        <v>60</v>
      </c>
      <c r="K27" s="456">
        <v>5</v>
      </c>
    </row>
    <row r="28" spans="1:11" ht="18" customHeight="1">
      <c r="A28" s="162" t="s">
        <v>648</v>
      </c>
      <c r="B28" s="817"/>
      <c r="C28" s="561" t="s">
        <v>370</v>
      </c>
      <c r="D28" s="451">
        <v>4</v>
      </c>
      <c r="E28" s="561" t="s">
        <v>356</v>
      </c>
      <c r="F28" s="467"/>
      <c r="G28" s="835" t="str">
        <f t="shared" si="0"/>
        <v/>
      </c>
      <c r="H28" s="421">
        <v>470</v>
      </c>
      <c r="I28" s="455">
        <v>90</v>
      </c>
      <c r="J28" s="455">
        <v>360</v>
      </c>
      <c r="K28" s="456">
        <v>20</v>
      </c>
    </row>
    <row r="29" spans="1:11" ht="18" customHeight="1">
      <c r="A29" s="162" t="s">
        <v>648</v>
      </c>
      <c r="B29" s="817"/>
      <c r="C29" s="561" t="s">
        <v>370</v>
      </c>
      <c r="D29" s="451">
        <v>5</v>
      </c>
      <c r="E29" s="561" t="s">
        <v>356</v>
      </c>
      <c r="F29" s="467"/>
      <c r="G29" s="835" t="str">
        <f t="shared" si="0"/>
        <v/>
      </c>
      <c r="H29" s="421">
        <v>205</v>
      </c>
      <c r="I29" s="455">
        <v>105</v>
      </c>
      <c r="J29" s="455">
        <v>90</v>
      </c>
      <c r="K29" s="456">
        <v>10</v>
      </c>
    </row>
    <row r="30" spans="1:11" ht="18" customHeight="1">
      <c r="A30" s="162" t="s">
        <v>648</v>
      </c>
      <c r="B30" s="817"/>
      <c r="C30" s="561" t="s">
        <v>370</v>
      </c>
      <c r="D30" s="451">
        <v>6</v>
      </c>
      <c r="E30" s="561" t="s">
        <v>356</v>
      </c>
      <c r="F30" s="467"/>
      <c r="G30" s="835" t="str">
        <f t="shared" si="0"/>
        <v/>
      </c>
      <c r="H30" s="421">
        <v>315</v>
      </c>
      <c r="I30" s="455">
        <v>75</v>
      </c>
      <c r="J30" s="455">
        <v>230</v>
      </c>
      <c r="K30" s="456">
        <v>10</v>
      </c>
    </row>
    <row r="31" spans="1:11" ht="18" customHeight="1">
      <c r="A31" s="162" t="s">
        <v>648</v>
      </c>
      <c r="B31" s="817"/>
      <c r="C31" s="561" t="s">
        <v>370</v>
      </c>
      <c r="D31" s="451">
        <v>7</v>
      </c>
      <c r="E31" s="561" t="s">
        <v>356</v>
      </c>
      <c r="F31" s="467"/>
      <c r="G31" s="835" t="str">
        <f t="shared" si="0"/>
        <v/>
      </c>
      <c r="H31" s="421">
        <v>330</v>
      </c>
      <c r="I31" s="455">
        <v>60</v>
      </c>
      <c r="J31" s="455">
        <v>260</v>
      </c>
      <c r="K31" s="456">
        <v>10</v>
      </c>
    </row>
    <row r="32" spans="1:11" ht="18" customHeight="1">
      <c r="A32" s="162" t="s">
        <v>648</v>
      </c>
      <c r="B32" s="817"/>
      <c r="C32" s="561" t="s">
        <v>369</v>
      </c>
      <c r="D32" s="451">
        <v>1</v>
      </c>
      <c r="E32" s="561" t="s">
        <v>356</v>
      </c>
      <c r="F32" s="467"/>
      <c r="G32" s="835" t="str">
        <f t="shared" si="0"/>
        <v/>
      </c>
      <c r="H32" s="421">
        <v>245</v>
      </c>
      <c r="I32" s="455">
        <v>85</v>
      </c>
      <c r="J32" s="455">
        <v>150</v>
      </c>
      <c r="K32" s="456">
        <v>10</v>
      </c>
    </row>
    <row r="33" spans="1:11" ht="18" customHeight="1">
      <c r="A33" s="162" t="s">
        <v>648</v>
      </c>
      <c r="B33" s="817"/>
      <c r="C33" s="561" t="s">
        <v>369</v>
      </c>
      <c r="D33" s="451">
        <v>2</v>
      </c>
      <c r="E33" s="561" t="s">
        <v>356</v>
      </c>
      <c r="F33" s="467"/>
      <c r="G33" s="835" t="str">
        <f t="shared" si="0"/>
        <v/>
      </c>
      <c r="H33" s="421">
        <v>335</v>
      </c>
      <c r="I33" s="455">
        <v>225</v>
      </c>
      <c r="J33" s="455">
        <v>110</v>
      </c>
      <c r="K33" s="456">
        <v>0</v>
      </c>
    </row>
    <row r="34" spans="1:11" ht="18" customHeight="1">
      <c r="A34" s="162" t="s">
        <v>648</v>
      </c>
      <c r="B34" s="817"/>
      <c r="C34" s="561" t="s">
        <v>369</v>
      </c>
      <c r="D34" s="451">
        <v>3</v>
      </c>
      <c r="E34" s="561" t="s">
        <v>356</v>
      </c>
      <c r="F34" s="467"/>
      <c r="G34" s="835" t="str">
        <f t="shared" si="0"/>
        <v/>
      </c>
      <c r="H34" s="421">
        <v>505</v>
      </c>
      <c r="I34" s="455">
        <v>205</v>
      </c>
      <c r="J34" s="455">
        <v>290</v>
      </c>
      <c r="K34" s="456">
        <v>10</v>
      </c>
    </row>
    <row r="35" spans="1:11" ht="18" customHeight="1">
      <c r="A35" s="162" t="s">
        <v>648</v>
      </c>
      <c r="B35" s="817"/>
      <c r="C35" s="561" t="s">
        <v>369</v>
      </c>
      <c r="D35" s="451">
        <v>4</v>
      </c>
      <c r="E35" s="561" t="s">
        <v>356</v>
      </c>
      <c r="F35" s="467"/>
      <c r="G35" s="835" t="str">
        <f t="shared" si="0"/>
        <v/>
      </c>
      <c r="H35" s="421">
        <v>340</v>
      </c>
      <c r="I35" s="455">
        <v>80</v>
      </c>
      <c r="J35" s="455">
        <v>240</v>
      </c>
      <c r="K35" s="456">
        <v>20</v>
      </c>
    </row>
    <row r="36" spans="1:11" ht="18" customHeight="1">
      <c r="A36" s="162" t="s">
        <v>648</v>
      </c>
      <c r="B36" s="817"/>
      <c r="C36" s="561" t="s">
        <v>369</v>
      </c>
      <c r="D36" s="451">
        <v>5</v>
      </c>
      <c r="E36" s="561" t="s">
        <v>356</v>
      </c>
      <c r="F36" s="467"/>
      <c r="G36" s="835" t="str">
        <f t="shared" si="0"/>
        <v/>
      </c>
      <c r="H36" s="421">
        <v>665</v>
      </c>
      <c r="I36" s="455">
        <v>250</v>
      </c>
      <c r="J36" s="455">
        <v>400</v>
      </c>
      <c r="K36" s="456">
        <v>15</v>
      </c>
    </row>
    <row r="37" spans="1:11" ht="18" customHeight="1">
      <c r="A37" s="162" t="s">
        <v>648</v>
      </c>
      <c r="B37" s="817"/>
      <c r="C37" s="561" t="s">
        <v>369</v>
      </c>
      <c r="D37" s="451">
        <v>6</v>
      </c>
      <c r="E37" s="561" t="s">
        <v>356</v>
      </c>
      <c r="F37" s="467"/>
      <c r="G37" s="835" t="str">
        <f t="shared" si="0"/>
        <v/>
      </c>
      <c r="H37" s="421">
        <v>1030</v>
      </c>
      <c r="I37" s="455">
        <v>220</v>
      </c>
      <c r="J37" s="455">
        <v>800</v>
      </c>
      <c r="K37" s="456">
        <v>10</v>
      </c>
    </row>
    <row r="38" spans="1:11" ht="18" customHeight="1">
      <c r="A38" s="165" t="s">
        <v>648</v>
      </c>
      <c r="B38" s="819"/>
      <c r="C38" s="159" t="s">
        <v>369</v>
      </c>
      <c r="D38" s="452">
        <v>7</v>
      </c>
      <c r="E38" s="159" t="s">
        <v>356</v>
      </c>
      <c r="F38" s="237"/>
      <c r="G38" s="837" t="str">
        <f t="shared" si="0"/>
        <v/>
      </c>
      <c r="H38" s="420">
        <v>760</v>
      </c>
      <c r="I38" s="457">
        <v>265</v>
      </c>
      <c r="J38" s="457">
        <v>480</v>
      </c>
      <c r="K38" s="458">
        <v>15</v>
      </c>
    </row>
    <row r="39" spans="1:11" ht="18" customHeight="1">
      <c r="A39" s="320" t="s">
        <v>656</v>
      </c>
      <c r="B39" s="820"/>
      <c r="C39" s="158" t="s">
        <v>380</v>
      </c>
      <c r="D39" s="450">
        <v>1</v>
      </c>
      <c r="E39" s="158" t="s">
        <v>356</v>
      </c>
      <c r="F39" s="236"/>
      <c r="G39" s="834" t="str">
        <f t="shared" si="0"/>
        <v/>
      </c>
      <c r="H39" s="470">
        <v>230</v>
      </c>
      <c r="I39" s="326">
        <v>150</v>
      </c>
      <c r="J39" s="326">
        <v>70</v>
      </c>
      <c r="K39" s="327">
        <v>10</v>
      </c>
    </row>
    <row r="40" spans="1:11" ht="18" customHeight="1">
      <c r="A40" s="162" t="s">
        <v>656</v>
      </c>
      <c r="B40" s="817"/>
      <c r="C40" s="561" t="s">
        <v>380</v>
      </c>
      <c r="D40" s="451" t="s">
        <v>584</v>
      </c>
      <c r="E40" s="561" t="s">
        <v>356</v>
      </c>
      <c r="F40" s="467"/>
      <c r="G40" s="835" t="str">
        <f t="shared" si="0"/>
        <v/>
      </c>
      <c r="H40" s="421">
        <v>185</v>
      </c>
      <c r="I40" s="455">
        <v>110</v>
      </c>
      <c r="J40" s="455">
        <v>70</v>
      </c>
      <c r="K40" s="456">
        <v>5</v>
      </c>
    </row>
    <row r="41" spans="1:11" ht="18" customHeight="1">
      <c r="A41" s="162" t="s">
        <v>656</v>
      </c>
      <c r="B41" s="817"/>
      <c r="C41" s="561" t="s">
        <v>380</v>
      </c>
      <c r="D41" s="451">
        <v>3</v>
      </c>
      <c r="E41" s="561" t="s">
        <v>356</v>
      </c>
      <c r="F41" s="467"/>
      <c r="G41" s="835" t="str">
        <f t="shared" si="0"/>
        <v/>
      </c>
      <c r="H41" s="421">
        <v>430</v>
      </c>
      <c r="I41" s="455">
        <v>210</v>
      </c>
      <c r="J41" s="455">
        <v>210</v>
      </c>
      <c r="K41" s="456">
        <v>10</v>
      </c>
    </row>
    <row r="42" spans="1:11" ht="18" customHeight="1">
      <c r="A42" s="162" t="s">
        <v>656</v>
      </c>
      <c r="B42" s="817"/>
      <c r="C42" s="561" t="s">
        <v>380</v>
      </c>
      <c r="D42" s="451" t="s">
        <v>585</v>
      </c>
      <c r="E42" s="561" t="s">
        <v>356</v>
      </c>
      <c r="F42" s="467"/>
      <c r="G42" s="835" t="str">
        <f t="shared" si="0"/>
        <v/>
      </c>
      <c r="H42" s="421">
        <v>240</v>
      </c>
      <c r="I42" s="455">
        <v>125</v>
      </c>
      <c r="J42" s="455">
        <v>110</v>
      </c>
      <c r="K42" s="456">
        <v>5</v>
      </c>
    </row>
    <row r="43" spans="1:11" ht="18" customHeight="1">
      <c r="A43" s="162" t="s">
        <v>656</v>
      </c>
      <c r="B43" s="817"/>
      <c r="C43" s="561" t="s">
        <v>372</v>
      </c>
      <c r="D43" s="451">
        <v>1</v>
      </c>
      <c r="E43" s="561" t="s">
        <v>356</v>
      </c>
      <c r="F43" s="467"/>
      <c r="G43" s="835" t="str">
        <f t="shared" si="0"/>
        <v/>
      </c>
      <c r="H43" s="421">
        <v>615</v>
      </c>
      <c r="I43" s="455">
        <v>440</v>
      </c>
      <c r="J43" s="455">
        <v>160</v>
      </c>
      <c r="K43" s="456">
        <v>15</v>
      </c>
    </row>
    <row r="44" spans="1:11" ht="18" customHeight="1">
      <c r="A44" s="162" t="s">
        <v>656</v>
      </c>
      <c r="B44" s="817"/>
      <c r="C44" s="561" t="s">
        <v>372</v>
      </c>
      <c r="D44" s="451">
        <v>2</v>
      </c>
      <c r="E44" s="561" t="s">
        <v>356</v>
      </c>
      <c r="F44" s="467"/>
      <c r="G44" s="835" t="str">
        <f t="shared" si="0"/>
        <v/>
      </c>
      <c r="H44" s="421">
        <v>360</v>
      </c>
      <c r="I44" s="455">
        <v>315</v>
      </c>
      <c r="J44" s="455">
        <v>40</v>
      </c>
      <c r="K44" s="456">
        <v>5</v>
      </c>
    </row>
    <row r="45" spans="1:11" ht="18" customHeight="1">
      <c r="A45" s="162" t="s">
        <v>656</v>
      </c>
      <c r="B45" s="817"/>
      <c r="C45" s="561" t="s">
        <v>371</v>
      </c>
      <c r="D45" s="451">
        <v>1</v>
      </c>
      <c r="E45" s="561" t="s">
        <v>356</v>
      </c>
      <c r="F45" s="467"/>
      <c r="G45" s="835" t="str">
        <f t="shared" si="0"/>
        <v/>
      </c>
      <c r="H45" s="421">
        <v>320</v>
      </c>
      <c r="I45" s="455">
        <v>100</v>
      </c>
      <c r="J45" s="455">
        <v>210</v>
      </c>
      <c r="K45" s="456">
        <v>10</v>
      </c>
    </row>
    <row r="46" spans="1:11" ht="18" customHeight="1">
      <c r="A46" s="162" t="s">
        <v>656</v>
      </c>
      <c r="B46" s="817"/>
      <c r="C46" s="561" t="s">
        <v>371</v>
      </c>
      <c r="D46" s="451">
        <v>2</v>
      </c>
      <c r="E46" s="561" t="s">
        <v>356</v>
      </c>
      <c r="F46" s="467"/>
      <c r="G46" s="835" t="str">
        <f t="shared" si="0"/>
        <v/>
      </c>
      <c r="H46" s="421">
        <v>590</v>
      </c>
      <c r="I46" s="455">
        <v>360</v>
      </c>
      <c r="J46" s="455">
        <v>220</v>
      </c>
      <c r="K46" s="456">
        <v>10</v>
      </c>
    </row>
    <row r="47" spans="1:11" ht="18" customHeight="1">
      <c r="A47" s="162" t="s">
        <v>656</v>
      </c>
      <c r="B47" s="817"/>
      <c r="C47" s="561" t="s">
        <v>371</v>
      </c>
      <c r="D47" s="451">
        <v>3</v>
      </c>
      <c r="E47" s="561" t="s">
        <v>356</v>
      </c>
      <c r="F47" s="467"/>
      <c r="G47" s="835" t="str">
        <f t="shared" si="0"/>
        <v/>
      </c>
      <c r="H47" s="421">
        <v>335</v>
      </c>
      <c r="I47" s="455">
        <v>220</v>
      </c>
      <c r="J47" s="455">
        <v>110</v>
      </c>
      <c r="K47" s="456">
        <v>5</v>
      </c>
    </row>
    <row r="48" spans="1:11" ht="18" customHeight="1">
      <c r="A48" s="162" t="s">
        <v>656</v>
      </c>
      <c r="B48" s="817"/>
      <c r="C48" s="561" t="s">
        <v>371</v>
      </c>
      <c r="D48" s="451">
        <v>4</v>
      </c>
      <c r="E48" s="561" t="s">
        <v>356</v>
      </c>
      <c r="F48" s="467"/>
      <c r="G48" s="835" t="str">
        <f t="shared" si="0"/>
        <v/>
      </c>
      <c r="H48" s="421">
        <v>555</v>
      </c>
      <c r="I48" s="455">
        <v>255</v>
      </c>
      <c r="J48" s="455">
        <v>290</v>
      </c>
      <c r="K48" s="456">
        <v>10</v>
      </c>
    </row>
    <row r="49" spans="1:11" ht="18" customHeight="1">
      <c r="A49" s="162" t="s">
        <v>656</v>
      </c>
      <c r="B49" s="817"/>
      <c r="C49" s="561" t="s">
        <v>374</v>
      </c>
      <c r="D49" s="451"/>
      <c r="E49" s="561"/>
      <c r="F49" s="467"/>
      <c r="G49" s="835" t="str">
        <f t="shared" si="0"/>
        <v/>
      </c>
      <c r="H49" s="421">
        <v>290</v>
      </c>
      <c r="I49" s="455">
        <v>95</v>
      </c>
      <c r="J49" s="455">
        <v>190</v>
      </c>
      <c r="K49" s="456">
        <v>5</v>
      </c>
    </row>
    <row r="50" spans="1:11" ht="18" customHeight="1">
      <c r="A50" s="162" t="s">
        <v>656</v>
      </c>
      <c r="B50" s="817"/>
      <c r="C50" s="561" t="s">
        <v>375</v>
      </c>
      <c r="D50" s="451"/>
      <c r="E50" s="561"/>
      <c r="F50" s="467"/>
      <c r="G50" s="835" t="str">
        <f t="shared" si="0"/>
        <v/>
      </c>
      <c r="H50" s="421">
        <v>160</v>
      </c>
      <c r="I50" s="455">
        <v>60</v>
      </c>
      <c r="J50" s="455">
        <v>90</v>
      </c>
      <c r="K50" s="456">
        <v>10</v>
      </c>
    </row>
    <row r="51" spans="1:11" ht="18" customHeight="1">
      <c r="A51" s="162" t="s">
        <v>656</v>
      </c>
      <c r="B51" s="817"/>
      <c r="C51" s="561" t="s">
        <v>379</v>
      </c>
      <c r="D51" s="451" t="s">
        <v>230</v>
      </c>
      <c r="E51" s="561" t="s">
        <v>731</v>
      </c>
      <c r="F51" s="467"/>
      <c r="G51" s="835" t="str">
        <f t="shared" si="0"/>
        <v/>
      </c>
      <c r="H51" s="421">
        <v>415</v>
      </c>
      <c r="I51" s="455">
        <v>260</v>
      </c>
      <c r="J51" s="455">
        <v>150</v>
      </c>
      <c r="K51" s="456">
        <v>5</v>
      </c>
    </row>
    <row r="52" spans="1:11" ht="18" customHeight="1">
      <c r="A52" s="162" t="s">
        <v>656</v>
      </c>
      <c r="B52" s="817"/>
      <c r="C52" s="561" t="s">
        <v>377</v>
      </c>
      <c r="D52" s="451">
        <v>1</v>
      </c>
      <c r="E52" s="561" t="s">
        <v>356</v>
      </c>
      <c r="F52" s="467"/>
      <c r="G52" s="835" t="str">
        <f t="shared" si="0"/>
        <v/>
      </c>
      <c r="H52" s="421">
        <v>725</v>
      </c>
      <c r="I52" s="455">
        <v>490</v>
      </c>
      <c r="J52" s="455">
        <v>220</v>
      </c>
      <c r="K52" s="456">
        <v>15</v>
      </c>
    </row>
    <row r="53" spans="1:11" ht="18" customHeight="1">
      <c r="A53" s="162" t="s">
        <v>656</v>
      </c>
      <c r="B53" s="817"/>
      <c r="C53" s="561" t="s">
        <v>377</v>
      </c>
      <c r="D53" s="451">
        <v>2</v>
      </c>
      <c r="E53" s="561" t="s">
        <v>356</v>
      </c>
      <c r="F53" s="467"/>
      <c r="G53" s="835" t="str">
        <f t="shared" si="0"/>
        <v/>
      </c>
      <c r="H53" s="421">
        <v>625</v>
      </c>
      <c r="I53" s="455">
        <v>370</v>
      </c>
      <c r="J53" s="455">
        <v>250</v>
      </c>
      <c r="K53" s="456">
        <v>5</v>
      </c>
    </row>
    <row r="54" spans="1:11" ht="18" customHeight="1">
      <c r="A54" s="162" t="s">
        <v>656</v>
      </c>
      <c r="B54" s="817"/>
      <c r="C54" s="561" t="s">
        <v>378</v>
      </c>
      <c r="D54" s="451" t="s">
        <v>230</v>
      </c>
      <c r="E54" s="561" t="s">
        <v>356</v>
      </c>
      <c r="F54" s="467"/>
      <c r="G54" s="835" t="str">
        <f t="shared" si="0"/>
        <v/>
      </c>
      <c r="H54" s="421">
        <v>585</v>
      </c>
      <c r="I54" s="455">
        <v>250</v>
      </c>
      <c r="J54" s="455">
        <v>320</v>
      </c>
      <c r="K54" s="456">
        <v>15</v>
      </c>
    </row>
    <row r="55" spans="1:11" ht="18" customHeight="1">
      <c r="A55" s="162" t="s">
        <v>656</v>
      </c>
      <c r="B55" s="817"/>
      <c r="C55" s="561" t="s">
        <v>376</v>
      </c>
      <c r="D55" s="451">
        <v>1</v>
      </c>
      <c r="E55" s="561" t="s">
        <v>356</v>
      </c>
      <c r="F55" s="467"/>
      <c r="G55" s="835" t="str">
        <f t="shared" si="0"/>
        <v/>
      </c>
      <c r="H55" s="421">
        <v>300</v>
      </c>
      <c r="I55" s="455">
        <v>150</v>
      </c>
      <c r="J55" s="455">
        <v>140</v>
      </c>
      <c r="K55" s="456">
        <v>10</v>
      </c>
    </row>
    <row r="56" spans="1:11" ht="18" customHeight="1">
      <c r="A56" s="162" t="s">
        <v>656</v>
      </c>
      <c r="B56" s="817"/>
      <c r="C56" s="561" t="s">
        <v>376</v>
      </c>
      <c r="D56" s="451">
        <v>2</v>
      </c>
      <c r="E56" s="561" t="s">
        <v>356</v>
      </c>
      <c r="F56" s="467"/>
      <c r="G56" s="835" t="str">
        <f t="shared" si="0"/>
        <v/>
      </c>
      <c r="H56" s="421">
        <v>520</v>
      </c>
      <c r="I56" s="455">
        <v>270</v>
      </c>
      <c r="J56" s="455">
        <v>240</v>
      </c>
      <c r="K56" s="456">
        <v>10</v>
      </c>
    </row>
    <row r="57" spans="1:11" ht="18" customHeight="1">
      <c r="A57" s="162" t="s">
        <v>656</v>
      </c>
      <c r="B57" s="817"/>
      <c r="C57" s="561" t="s">
        <v>376</v>
      </c>
      <c r="D57" s="451">
        <v>3</v>
      </c>
      <c r="E57" s="561" t="s">
        <v>356</v>
      </c>
      <c r="F57" s="467"/>
      <c r="G57" s="835" t="str">
        <f t="shared" si="0"/>
        <v/>
      </c>
      <c r="H57" s="421">
        <v>485</v>
      </c>
      <c r="I57" s="455">
        <v>205</v>
      </c>
      <c r="J57" s="455">
        <v>250</v>
      </c>
      <c r="K57" s="456">
        <v>30</v>
      </c>
    </row>
    <row r="58" spans="1:11" ht="18" customHeight="1">
      <c r="A58" s="162" t="s">
        <v>656</v>
      </c>
      <c r="B58" s="817"/>
      <c r="C58" s="561" t="s">
        <v>376</v>
      </c>
      <c r="D58" s="451">
        <v>4</v>
      </c>
      <c r="E58" s="561" t="s">
        <v>356</v>
      </c>
      <c r="F58" s="467"/>
      <c r="G58" s="835" t="str">
        <f t="shared" si="0"/>
        <v/>
      </c>
      <c r="H58" s="421">
        <v>525</v>
      </c>
      <c r="I58" s="455">
        <v>340</v>
      </c>
      <c r="J58" s="455">
        <v>170</v>
      </c>
      <c r="K58" s="456">
        <v>15</v>
      </c>
    </row>
    <row r="59" spans="1:11" ht="18" customHeight="1">
      <c r="A59" s="165" t="s">
        <v>656</v>
      </c>
      <c r="B59" s="819"/>
      <c r="C59" s="159" t="s">
        <v>376</v>
      </c>
      <c r="D59" s="452">
        <v>5</v>
      </c>
      <c r="E59" s="159" t="s">
        <v>356</v>
      </c>
      <c r="F59" s="237"/>
      <c r="G59" s="837" t="str">
        <f t="shared" si="0"/>
        <v/>
      </c>
      <c r="H59" s="420">
        <v>270</v>
      </c>
      <c r="I59" s="457">
        <v>200</v>
      </c>
      <c r="J59" s="457">
        <v>70</v>
      </c>
      <c r="K59" s="458">
        <v>0</v>
      </c>
    </row>
    <row r="60" spans="1:11" ht="18" customHeight="1">
      <c r="A60" s="320" t="s">
        <v>668</v>
      </c>
      <c r="B60" s="820"/>
      <c r="C60" s="158" t="s">
        <v>381</v>
      </c>
      <c r="D60" s="450">
        <v>1</v>
      </c>
      <c r="E60" s="158" t="s">
        <v>356</v>
      </c>
      <c r="F60" s="236"/>
      <c r="G60" s="834" t="str">
        <f t="shared" si="0"/>
        <v/>
      </c>
      <c r="H60" s="470">
        <v>1145</v>
      </c>
      <c r="I60" s="326">
        <v>215</v>
      </c>
      <c r="J60" s="326">
        <v>870</v>
      </c>
      <c r="K60" s="327">
        <v>60</v>
      </c>
    </row>
    <row r="61" spans="1:11" ht="18" customHeight="1">
      <c r="A61" s="162" t="s">
        <v>668</v>
      </c>
      <c r="B61" s="817"/>
      <c r="C61" s="561" t="s">
        <v>386</v>
      </c>
      <c r="D61" s="451">
        <v>2</v>
      </c>
      <c r="E61" s="561" t="s">
        <v>731</v>
      </c>
      <c r="F61" s="467"/>
      <c r="G61" s="835" t="str">
        <f t="shared" si="0"/>
        <v/>
      </c>
      <c r="H61" s="421">
        <v>755</v>
      </c>
      <c r="I61" s="455">
        <v>155</v>
      </c>
      <c r="J61" s="455">
        <v>580</v>
      </c>
      <c r="K61" s="456">
        <v>20</v>
      </c>
    </row>
    <row r="62" spans="1:11" ht="18" customHeight="1">
      <c r="A62" s="162" t="s">
        <v>668</v>
      </c>
      <c r="B62" s="817"/>
      <c r="C62" s="561" t="s">
        <v>383</v>
      </c>
      <c r="D62" s="451">
        <v>1</v>
      </c>
      <c r="E62" s="561" t="s">
        <v>356</v>
      </c>
      <c r="F62" s="467"/>
      <c r="G62" s="835" t="str">
        <f t="shared" si="0"/>
        <v/>
      </c>
      <c r="H62" s="421">
        <v>385</v>
      </c>
      <c r="I62" s="455">
        <v>45</v>
      </c>
      <c r="J62" s="455">
        <v>320</v>
      </c>
      <c r="K62" s="456">
        <v>20</v>
      </c>
    </row>
    <row r="63" spans="1:11" ht="18" customHeight="1">
      <c r="A63" s="162" t="s">
        <v>668</v>
      </c>
      <c r="B63" s="817"/>
      <c r="C63" s="561" t="s">
        <v>383</v>
      </c>
      <c r="D63" s="451">
        <v>2</v>
      </c>
      <c r="E63" s="561" t="s">
        <v>356</v>
      </c>
      <c r="F63" s="467"/>
      <c r="G63" s="835" t="str">
        <f t="shared" si="0"/>
        <v/>
      </c>
      <c r="H63" s="421">
        <v>540</v>
      </c>
      <c r="I63" s="455">
        <v>165</v>
      </c>
      <c r="J63" s="455">
        <v>340</v>
      </c>
      <c r="K63" s="456">
        <v>35</v>
      </c>
    </row>
    <row r="64" spans="1:11" ht="18" customHeight="1">
      <c r="A64" s="162" t="s">
        <v>668</v>
      </c>
      <c r="B64" s="817"/>
      <c r="C64" s="561" t="s">
        <v>383</v>
      </c>
      <c r="D64" s="451">
        <v>3</v>
      </c>
      <c r="E64" s="561" t="s">
        <v>356</v>
      </c>
      <c r="F64" s="467"/>
      <c r="G64" s="835" t="str">
        <f t="shared" si="0"/>
        <v/>
      </c>
      <c r="H64" s="421">
        <v>640</v>
      </c>
      <c r="I64" s="455">
        <v>200</v>
      </c>
      <c r="J64" s="455">
        <v>420</v>
      </c>
      <c r="K64" s="456">
        <v>20</v>
      </c>
    </row>
    <row r="65" spans="1:13" ht="18" customHeight="1">
      <c r="A65" s="162" t="s">
        <v>668</v>
      </c>
      <c r="B65" s="817"/>
      <c r="C65" s="561" t="s">
        <v>383</v>
      </c>
      <c r="D65" s="451">
        <v>4</v>
      </c>
      <c r="E65" s="561" t="s">
        <v>356</v>
      </c>
      <c r="F65" s="467"/>
      <c r="G65" s="835" t="str">
        <f t="shared" si="0"/>
        <v/>
      </c>
      <c r="H65" s="421">
        <v>260</v>
      </c>
      <c r="I65" s="455">
        <v>70</v>
      </c>
      <c r="J65" s="455">
        <v>160</v>
      </c>
      <c r="K65" s="456">
        <v>30</v>
      </c>
    </row>
    <row r="66" spans="1:13" ht="18" customHeight="1">
      <c r="A66" s="162" t="s">
        <v>668</v>
      </c>
      <c r="B66" s="817"/>
      <c r="C66" s="561" t="s">
        <v>387</v>
      </c>
      <c r="D66" s="451">
        <v>1</v>
      </c>
      <c r="E66" s="561" t="s">
        <v>731</v>
      </c>
      <c r="F66" s="467"/>
      <c r="G66" s="835" t="str">
        <f t="shared" si="0"/>
        <v/>
      </c>
      <c r="H66" s="421">
        <v>285</v>
      </c>
      <c r="I66" s="455">
        <v>130</v>
      </c>
      <c r="J66" s="455">
        <v>150</v>
      </c>
      <c r="K66" s="456">
        <v>5</v>
      </c>
    </row>
    <row r="67" spans="1:13" ht="18" customHeight="1">
      <c r="A67" s="162" t="s">
        <v>668</v>
      </c>
      <c r="B67" s="817"/>
      <c r="C67" s="561" t="s">
        <v>387</v>
      </c>
      <c r="D67" s="451">
        <v>2</v>
      </c>
      <c r="E67" s="561" t="s">
        <v>731</v>
      </c>
      <c r="F67" s="467"/>
      <c r="G67" s="835" t="str">
        <f t="shared" ref="G67:G130" si="1">IF(B67=1,H67,IF(B67=2,I67,IF(B67=3,J67,IF(B67=4,K67,IF(B67=5,I67+J67,+"")))))</f>
        <v/>
      </c>
      <c r="H67" s="421">
        <v>355</v>
      </c>
      <c r="I67" s="455">
        <v>160</v>
      </c>
      <c r="J67" s="455">
        <v>180</v>
      </c>
      <c r="K67" s="456">
        <v>15</v>
      </c>
    </row>
    <row r="68" spans="1:13" ht="18" customHeight="1">
      <c r="A68" s="162" t="s">
        <v>668</v>
      </c>
      <c r="B68" s="819"/>
      <c r="C68" s="159" t="s">
        <v>387</v>
      </c>
      <c r="D68" s="452">
        <v>3</v>
      </c>
      <c r="E68" s="159" t="s">
        <v>731</v>
      </c>
      <c r="F68" s="237" t="s">
        <v>34</v>
      </c>
      <c r="G68" s="837" t="str">
        <f t="shared" si="1"/>
        <v/>
      </c>
      <c r="H68" s="420">
        <v>1020</v>
      </c>
      <c r="I68" s="457">
        <v>190</v>
      </c>
      <c r="J68" s="457">
        <v>800</v>
      </c>
      <c r="K68" s="458">
        <v>30</v>
      </c>
      <c r="M68" s="84"/>
    </row>
    <row r="69" spans="1:13" ht="18" customHeight="1">
      <c r="A69" s="162" t="s">
        <v>945</v>
      </c>
      <c r="B69" s="817"/>
      <c r="C69" s="561" t="s">
        <v>946</v>
      </c>
      <c r="D69" s="451">
        <v>1</v>
      </c>
      <c r="E69" s="561" t="s">
        <v>356</v>
      </c>
      <c r="F69" s="467"/>
      <c r="G69" s="835" t="str">
        <f t="shared" si="1"/>
        <v/>
      </c>
      <c r="H69" s="470">
        <v>280</v>
      </c>
      <c r="I69" s="326">
        <v>55</v>
      </c>
      <c r="J69" s="326">
        <v>220</v>
      </c>
      <c r="K69" s="327">
        <v>5</v>
      </c>
    </row>
    <row r="70" spans="1:13" ht="18" customHeight="1">
      <c r="A70" s="162" t="s">
        <v>945</v>
      </c>
      <c r="B70" s="817"/>
      <c r="C70" s="561" t="s">
        <v>946</v>
      </c>
      <c r="D70" s="451">
        <v>2</v>
      </c>
      <c r="E70" s="561" t="s">
        <v>356</v>
      </c>
      <c r="F70" s="467"/>
      <c r="G70" s="835" t="str">
        <f t="shared" si="1"/>
        <v/>
      </c>
      <c r="H70" s="421">
        <v>430</v>
      </c>
      <c r="I70" s="455">
        <v>100</v>
      </c>
      <c r="J70" s="455">
        <v>320</v>
      </c>
      <c r="K70" s="456">
        <v>10</v>
      </c>
    </row>
    <row r="71" spans="1:13" ht="18" customHeight="1">
      <c r="A71" s="162" t="s">
        <v>945</v>
      </c>
      <c r="B71" s="817"/>
      <c r="C71" s="561" t="s">
        <v>946</v>
      </c>
      <c r="D71" s="451">
        <v>3</v>
      </c>
      <c r="E71" s="561" t="s">
        <v>356</v>
      </c>
      <c r="F71" s="467"/>
      <c r="G71" s="835" t="str">
        <f t="shared" si="1"/>
        <v/>
      </c>
      <c r="H71" s="421">
        <v>370</v>
      </c>
      <c r="I71" s="455">
        <v>110</v>
      </c>
      <c r="J71" s="455">
        <v>250</v>
      </c>
      <c r="K71" s="456">
        <v>10</v>
      </c>
    </row>
    <row r="72" spans="1:13" ht="18" customHeight="1">
      <c r="A72" s="162" t="s">
        <v>945</v>
      </c>
      <c r="B72" s="817"/>
      <c r="C72" s="561" t="s">
        <v>946</v>
      </c>
      <c r="D72" s="451">
        <v>4</v>
      </c>
      <c r="E72" s="561" t="s">
        <v>356</v>
      </c>
      <c r="F72" s="467"/>
      <c r="G72" s="835" t="str">
        <f t="shared" si="1"/>
        <v/>
      </c>
      <c r="H72" s="421">
        <v>535</v>
      </c>
      <c r="I72" s="455">
        <v>120</v>
      </c>
      <c r="J72" s="455">
        <v>380</v>
      </c>
      <c r="K72" s="456">
        <v>35</v>
      </c>
    </row>
    <row r="73" spans="1:13" ht="18" customHeight="1">
      <c r="A73" s="162" t="s">
        <v>945</v>
      </c>
      <c r="B73" s="817"/>
      <c r="C73" s="561" t="s">
        <v>946</v>
      </c>
      <c r="D73" s="451">
        <v>5</v>
      </c>
      <c r="E73" s="561" t="s">
        <v>356</v>
      </c>
      <c r="F73" s="467"/>
      <c r="G73" s="835" t="str">
        <f t="shared" si="1"/>
        <v/>
      </c>
      <c r="H73" s="421">
        <v>610</v>
      </c>
      <c r="I73" s="455">
        <v>210</v>
      </c>
      <c r="J73" s="455">
        <v>340</v>
      </c>
      <c r="K73" s="456">
        <v>60</v>
      </c>
    </row>
    <row r="74" spans="1:13" ht="18" customHeight="1">
      <c r="A74" s="162" t="s">
        <v>945</v>
      </c>
      <c r="B74" s="817"/>
      <c r="C74" s="561" t="s">
        <v>431</v>
      </c>
      <c r="D74" s="451"/>
      <c r="E74" s="561"/>
      <c r="F74" s="467"/>
      <c r="G74" s="835" t="str">
        <f t="shared" si="1"/>
        <v/>
      </c>
      <c r="H74" s="421">
        <v>1125</v>
      </c>
      <c r="I74" s="455">
        <v>125</v>
      </c>
      <c r="J74" s="455">
        <v>980</v>
      </c>
      <c r="K74" s="456">
        <v>20</v>
      </c>
    </row>
    <row r="75" spans="1:13" ht="18" customHeight="1">
      <c r="A75" s="162" t="s">
        <v>945</v>
      </c>
      <c r="B75" s="817"/>
      <c r="C75" s="561" t="s">
        <v>382</v>
      </c>
      <c r="D75" s="451"/>
      <c r="E75" s="561"/>
      <c r="F75" s="467"/>
      <c r="G75" s="835" t="str">
        <f t="shared" si="1"/>
        <v/>
      </c>
      <c r="H75" s="421">
        <v>570</v>
      </c>
      <c r="I75" s="455">
        <v>255</v>
      </c>
      <c r="J75" s="455">
        <v>310</v>
      </c>
      <c r="K75" s="456">
        <v>5</v>
      </c>
    </row>
    <row r="76" spans="1:13" ht="18" customHeight="1">
      <c r="A76" s="162" t="s">
        <v>945</v>
      </c>
      <c r="B76" s="817"/>
      <c r="C76" s="561" t="s">
        <v>384</v>
      </c>
      <c r="D76" s="451">
        <v>1</v>
      </c>
      <c r="E76" s="561" t="s">
        <v>356</v>
      </c>
      <c r="F76" s="467"/>
      <c r="G76" s="835" t="str">
        <f t="shared" si="1"/>
        <v/>
      </c>
      <c r="H76" s="421">
        <v>560</v>
      </c>
      <c r="I76" s="455">
        <v>115</v>
      </c>
      <c r="J76" s="455">
        <v>430</v>
      </c>
      <c r="K76" s="456">
        <v>15</v>
      </c>
    </row>
    <row r="77" spans="1:13" ht="18" customHeight="1">
      <c r="A77" s="162" t="s">
        <v>945</v>
      </c>
      <c r="B77" s="817"/>
      <c r="C77" s="561" t="s">
        <v>384</v>
      </c>
      <c r="D77" s="451">
        <v>2</v>
      </c>
      <c r="E77" s="561" t="s">
        <v>356</v>
      </c>
      <c r="F77" s="467"/>
      <c r="G77" s="835" t="str">
        <f t="shared" si="1"/>
        <v/>
      </c>
      <c r="H77" s="421">
        <v>590</v>
      </c>
      <c r="I77" s="455">
        <v>100</v>
      </c>
      <c r="J77" s="455">
        <v>480</v>
      </c>
      <c r="K77" s="456">
        <v>10</v>
      </c>
    </row>
    <row r="78" spans="1:13" ht="18" customHeight="1">
      <c r="A78" s="162" t="s">
        <v>945</v>
      </c>
      <c r="B78" s="817"/>
      <c r="C78" s="561" t="s">
        <v>385</v>
      </c>
      <c r="D78" s="451">
        <v>1</v>
      </c>
      <c r="E78" s="561" t="s">
        <v>731</v>
      </c>
      <c r="F78" s="467"/>
      <c r="G78" s="835" t="str">
        <f t="shared" si="1"/>
        <v/>
      </c>
      <c r="H78" s="421">
        <v>655</v>
      </c>
      <c r="I78" s="455">
        <v>225</v>
      </c>
      <c r="J78" s="455">
        <v>400</v>
      </c>
      <c r="K78" s="456">
        <v>30</v>
      </c>
    </row>
    <row r="79" spans="1:13" ht="18" customHeight="1">
      <c r="A79" s="162" t="s">
        <v>945</v>
      </c>
      <c r="B79" s="817"/>
      <c r="C79" s="561" t="s">
        <v>385</v>
      </c>
      <c r="D79" s="451">
        <v>2</v>
      </c>
      <c r="E79" s="561" t="s">
        <v>731</v>
      </c>
      <c r="F79" s="467"/>
      <c r="G79" s="835" t="str">
        <f t="shared" si="1"/>
        <v/>
      </c>
      <c r="H79" s="421">
        <v>360</v>
      </c>
      <c r="I79" s="455">
        <v>100</v>
      </c>
      <c r="J79" s="455">
        <v>250</v>
      </c>
      <c r="K79" s="456">
        <v>10</v>
      </c>
    </row>
    <row r="80" spans="1:13" ht="18" customHeight="1">
      <c r="A80" s="162" t="s">
        <v>945</v>
      </c>
      <c r="B80" s="817"/>
      <c r="C80" s="561" t="s">
        <v>385</v>
      </c>
      <c r="D80" s="451">
        <v>3</v>
      </c>
      <c r="E80" s="561" t="s">
        <v>731</v>
      </c>
      <c r="F80" s="467"/>
      <c r="G80" s="835" t="str">
        <f t="shared" si="1"/>
        <v/>
      </c>
      <c r="H80" s="421">
        <v>925</v>
      </c>
      <c r="I80" s="455">
        <v>225</v>
      </c>
      <c r="J80" s="455">
        <v>660</v>
      </c>
      <c r="K80" s="456">
        <v>40</v>
      </c>
    </row>
    <row r="81" spans="1:11" ht="18" customHeight="1">
      <c r="A81" s="162" t="s">
        <v>945</v>
      </c>
      <c r="B81" s="819"/>
      <c r="C81" s="159" t="s">
        <v>385</v>
      </c>
      <c r="D81" s="452">
        <v>4</v>
      </c>
      <c r="E81" s="159" t="s">
        <v>731</v>
      </c>
      <c r="F81" s="237"/>
      <c r="G81" s="837" t="str">
        <f t="shared" si="1"/>
        <v/>
      </c>
      <c r="H81" s="420">
        <v>865</v>
      </c>
      <c r="I81" s="457">
        <v>150</v>
      </c>
      <c r="J81" s="457">
        <v>680</v>
      </c>
      <c r="K81" s="458">
        <v>35</v>
      </c>
    </row>
    <row r="82" spans="1:11" ht="18" customHeight="1">
      <c r="A82" s="320" t="s">
        <v>640</v>
      </c>
      <c r="B82" s="820"/>
      <c r="C82" s="158" t="s">
        <v>147</v>
      </c>
      <c r="D82" s="450">
        <v>1</v>
      </c>
      <c r="E82" s="158" t="s">
        <v>731</v>
      </c>
      <c r="F82" s="236"/>
      <c r="G82" s="834" t="str">
        <f t="shared" si="1"/>
        <v/>
      </c>
      <c r="H82" s="470">
        <v>495</v>
      </c>
      <c r="I82" s="326">
        <v>220</v>
      </c>
      <c r="J82" s="326">
        <v>260</v>
      </c>
      <c r="K82" s="327">
        <v>15</v>
      </c>
    </row>
    <row r="83" spans="1:11" ht="18" customHeight="1">
      <c r="A83" s="162" t="s">
        <v>640</v>
      </c>
      <c r="B83" s="817"/>
      <c r="C83" s="561" t="s">
        <v>147</v>
      </c>
      <c r="D83" s="451">
        <v>2</v>
      </c>
      <c r="E83" s="561" t="s">
        <v>731</v>
      </c>
      <c r="F83" s="467"/>
      <c r="G83" s="835" t="str">
        <f t="shared" si="1"/>
        <v/>
      </c>
      <c r="H83" s="421">
        <v>285</v>
      </c>
      <c r="I83" s="455">
        <v>170</v>
      </c>
      <c r="J83" s="455">
        <v>110</v>
      </c>
      <c r="K83" s="456">
        <v>5</v>
      </c>
    </row>
    <row r="84" spans="1:11" ht="18" customHeight="1">
      <c r="A84" s="162" t="s">
        <v>640</v>
      </c>
      <c r="B84" s="817"/>
      <c r="C84" s="561" t="s">
        <v>391</v>
      </c>
      <c r="D84" s="451" t="s">
        <v>600</v>
      </c>
      <c r="E84" s="561" t="s">
        <v>731</v>
      </c>
      <c r="F84" s="467"/>
      <c r="G84" s="835" t="str">
        <f t="shared" si="1"/>
        <v/>
      </c>
      <c r="H84" s="421">
        <v>975</v>
      </c>
      <c r="I84" s="455">
        <v>510</v>
      </c>
      <c r="J84" s="455">
        <v>450</v>
      </c>
      <c r="K84" s="456">
        <v>15</v>
      </c>
    </row>
    <row r="85" spans="1:11" ht="18" customHeight="1">
      <c r="A85" s="162" t="s">
        <v>640</v>
      </c>
      <c r="B85" s="817"/>
      <c r="C85" s="561" t="s">
        <v>391</v>
      </c>
      <c r="D85" s="451">
        <v>4</v>
      </c>
      <c r="E85" s="561" t="s">
        <v>731</v>
      </c>
      <c r="F85" s="467"/>
      <c r="G85" s="835" t="str">
        <f t="shared" si="1"/>
        <v/>
      </c>
      <c r="H85" s="421">
        <v>365</v>
      </c>
      <c r="I85" s="455">
        <v>170</v>
      </c>
      <c r="J85" s="455">
        <v>180</v>
      </c>
      <c r="K85" s="456">
        <v>15</v>
      </c>
    </row>
    <row r="86" spans="1:11" ht="18" customHeight="1">
      <c r="A86" s="162" t="s">
        <v>640</v>
      </c>
      <c r="B86" s="817"/>
      <c r="C86" s="561" t="s">
        <v>391</v>
      </c>
      <c r="D86" s="451">
        <v>5</v>
      </c>
      <c r="E86" s="561" t="s">
        <v>731</v>
      </c>
      <c r="F86" s="467"/>
      <c r="G86" s="835" t="str">
        <f t="shared" si="1"/>
        <v/>
      </c>
      <c r="H86" s="421">
        <v>410</v>
      </c>
      <c r="I86" s="455">
        <v>200</v>
      </c>
      <c r="J86" s="455">
        <v>190</v>
      </c>
      <c r="K86" s="456">
        <v>20</v>
      </c>
    </row>
    <row r="87" spans="1:11" ht="18" customHeight="1">
      <c r="A87" s="162" t="s">
        <v>640</v>
      </c>
      <c r="B87" s="817"/>
      <c r="C87" s="561" t="s">
        <v>391</v>
      </c>
      <c r="D87" s="451">
        <v>6</v>
      </c>
      <c r="E87" s="561" t="s">
        <v>731</v>
      </c>
      <c r="F87" s="467"/>
      <c r="G87" s="835" t="str">
        <f t="shared" si="1"/>
        <v/>
      </c>
      <c r="H87" s="421">
        <v>850</v>
      </c>
      <c r="I87" s="455">
        <v>95</v>
      </c>
      <c r="J87" s="455">
        <v>740</v>
      </c>
      <c r="K87" s="456">
        <v>15</v>
      </c>
    </row>
    <row r="88" spans="1:11" ht="18" customHeight="1">
      <c r="A88" s="162" t="s">
        <v>640</v>
      </c>
      <c r="B88" s="817"/>
      <c r="C88" s="561" t="s">
        <v>391</v>
      </c>
      <c r="D88" s="451">
        <v>7</v>
      </c>
      <c r="E88" s="561" t="s">
        <v>731</v>
      </c>
      <c r="F88" s="467"/>
      <c r="G88" s="835" t="str">
        <f t="shared" si="1"/>
        <v/>
      </c>
      <c r="H88" s="421">
        <v>475</v>
      </c>
      <c r="I88" s="455">
        <v>235</v>
      </c>
      <c r="J88" s="455">
        <v>230</v>
      </c>
      <c r="K88" s="456">
        <v>10</v>
      </c>
    </row>
    <row r="89" spans="1:11" ht="18" customHeight="1">
      <c r="A89" s="162" t="s">
        <v>640</v>
      </c>
      <c r="B89" s="817"/>
      <c r="C89" s="561" t="s">
        <v>391</v>
      </c>
      <c r="D89" s="451">
        <v>8</v>
      </c>
      <c r="E89" s="561" t="s">
        <v>731</v>
      </c>
      <c r="F89" s="467"/>
      <c r="G89" s="835" t="str">
        <f t="shared" si="1"/>
        <v/>
      </c>
      <c r="H89" s="421">
        <v>520</v>
      </c>
      <c r="I89" s="455">
        <v>245</v>
      </c>
      <c r="J89" s="455">
        <v>260</v>
      </c>
      <c r="K89" s="456">
        <v>15</v>
      </c>
    </row>
    <row r="90" spans="1:11" ht="18" customHeight="1">
      <c r="A90" s="162" t="s">
        <v>640</v>
      </c>
      <c r="B90" s="817"/>
      <c r="C90" s="561" t="s">
        <v>523</v>
      </c>
      <c r="D90" s="451">
        <v>1</v>
      </c>
      <c r="E90" s="561" t="s">
        <v>731</v>
      </c>
      <c r="F90" s="467"/>
      <c r="G90" s="835" t="str">
        <f t="shared" si="1"/>
        <v/>
      </c>
      <c r="H90" s="421">
        <v>225</v>
      </c>
      <c r="I90" s="455">
        <v>140</v>
      </c>
      <c r="J90" s="455">
        <v>80</v>
      </c>
      <c r="K90" s="456">
        <v>5</v>
      </c>
    </row>
    <row r="91" spans="1:11" ht="18" customHeight="1">
      <c r="A91" s="162" t="s">
        <v>640</v>
      </c>
      <c r="B91" s="817"/>
      <c r="C91" s="561" t="s">
        <v>523</v>
      </c>
      <c r="D91" s="451">
        <v>2</v>
      </c>
      <c r="E91" s="561" t="s">
        <v>731</v>
      </c>
      <c r="F91" s="467"/>
      <c r="G91" s="835" t="str">
        <f t="shared" si="1"/>
        <v/>
      </c>
      <c r="H91" s="421">
        <v>705</v>
      </c>
      <c r="I91" s="455">
        <v>450</v>
      </c>
      <c r="J91" s="455">
        <v>240</v>
      </c>
      <c r="K91" s="456">
        <v>15</v>
      </c>
    </row>
    <row r="92" spans="1:11" ht="18" customHeight="1">
      <c r="A92" s="162" t="s">
        <v>640</v>
      </c>
      <c r="B92" s="817"/>
      <c r="C92" s="561" t="s">
        <v>148</v>
      </c>
      <c r="D92" s="451"/>
      <c r="E92" s="561"/>
      <c r="F92" s="467"/>
      <c r="G92" s="835" t="str">
        <f t="shared" si="1"/>
        <v/>
      </c>
      <c r="H92" s="421">
        <v>460</v>
      </c>
      <c r="I92" s="455">
        <v>185</v>
      </c>
      <c r="J92" s="455">
        <v>260</v>
      </c>
      <c r="K92" s="456">
        <v>15</v>
      </c>
    </row>
    <row r="93" spans="1:11" ht="18" customHeight="1">
      <c r="A93" s="162" t="s">
        <v>640</v>
      </c>
      <c r="B93" s="817"/>
      <c r="C93" s="561" t="s">
        <v>430</v>
      </c>
      <c r="D93" s="451"/>
      <c r="E93" s="561"/>
      <c r="F93" s="467"/>
      <c r="G93" s="835" t="str">
        <f t="shared" si="1"/>
        <v/>
      </c>
      <c r="H93" s="420">
        <v>725</v>
      </c>
      <c r="I93" s="457">
        <v>510</v>
      </c>
      <c r="J93" s="457">
        <v>190</v>
      </c>
      <c r="K93" s="458">
        <v>25</v>
      </c>
    </row>
    <row r="94" spans="1:11" ht="18" customHeight="1">
      <c r="A94" s="320" t="s">
        <v>947</v>
      </c>
      <c r="B94" s="820"/>
      <c r="C94" s="158" t="s">
        <v>390</v>
      </c>
      <c r="D94" s="450"/>
      <c r="E94" s="158"/>
      <c r="F94" s="236"/>
      <c r="G94" s="834" t="str">
        <f t="shared" si="1"/>
        <v/>
      </c>
      <c r="H94" s="470">
        <v>190</v>
      </c>
      <c r="I94" s="326">
        <v>95</v>
      </c>
      <c r="J94" s="326">
        <v>90</v>
      </c>
      <c r="K94" s="327">
        <v>5</v>
      </c>
    </row>
    <row r="95" spans="1:11" ht="18" customHeight="1">
      <c r="A95" s="162" t="s">
        <v>947</v>
      </c>
      <c r="B95" s="817"/>
      <c r="C95" s="561" t="s">
        <v>389</v>
      </c>
      <c r="D95" s="451"/>
      <c r="E95" s="561"/>
      <c r="F95" s="467"/>
      <c r="G95" s="835" t="str">
        <f t="shared" si="1"/>
        <v/>
      </c>
      <c r="H95" s="421">
        <v>235</v>
      </c>
      <c r="I95" s="455">
        <v>90</v>
      </c>
      <c r="J95" s="455">
        <v>140</v>
      </c>
      <c r="K95" s="456">
        <v>5</v>
      </c>
    </row>
    <row r="96" spans="1:11" ht="18" customHeight="1">
      <c r="A96" s="162" t="s">
        <v>947</v>
      </c>
      <c r="B96" s="817"/>
      <c r="C96" s="561" t="s">
        <v>146</v>
      </c>
      <c r="D96" s="451"/>
      <c r="E96" s="561"/>
      <c r="F96" s="467"/>
      <c r="G96" s="835" t="str">
        <f t="shared" si="1"/>
        <v/>
      </c>
      <c r="H96" s="421">
        <v>340</v>
      </c>
      <c r="I96" s="455">
        <v>160</v>
      </c>
      <c r="J96" s="455">
        <v>170</v>
      </c>
      <c r="K96" s="456">
        <v>10</v>
      </c>
    </row>
    <row r="97" spans="1:11" ht="18" customHeight="1">
      <c r="A97" s="162" t="s">
        <v>947</v>
      </c>
      <c r="B97" s="817"/>
      <c r="C97" s="561" t="s">
        <v>388</v>
      </c>
      <c r="D97" s="451">
        <v>1</v>
      </c>
      <c r="E97" s="561" t="s">
        <v>731</v>
      </c>
      <c r="F97" s="467"/>
      <c r="G97" s="835" t="str">
        <f t="shared" si="1"/>
        <v/>
      </c>
      <c r="H97" s="421">
        <v>675</v>
      </c>
      <c r="I97" s="455">
        <v>145</v>
      </c>
      <c r="J97" s="455">
        <v>510</v>
      </c>
      <c r="K97" s="456">
        <v>20</v>
      </c>
    </row>
    <row r="98" spans="1:11" ht="18" customHeight="1">
      <c r="A98" s="162" t="s">
        <v>947</v>
      </c>
      <c r="B98" s="817"/>
      <c r="C98" s="561" t="s">
        <v>388</v>
      </c>
      <c r="D98" s="451">
        <v>2</v>
      </c>
      <c r="E98" s="561" t="s">
        <v>731</v>
      </c>
      <c r="F98" s="467"/>
      <c r="G98" s="835" t="str">
        <f t="shared" si="1"/>
        <v/>
      </c>
      <c r="H98" s="421">
        <v>1075</v>
      </c>
      <c r="I98" s="455">
        <v>335</v>
      </c>
      <c r="J98" s="455">
        <v>730</v>
      </c>
      <c r="K98" s="456">
        <v>10</v>
      </c>
    </row>
    <row r="99" spans="1:11" ht="18" customHeight="1">
      <c r="A99" s="162" t="s">
        <v>947</v>
      </c>
      <c r="B99" s="817"/>
      <c r="C99" s="561" t="s">
        <v>388</v>
      </c>
      <c r="D99" s="451">
        <v>3</v>
      </c>
      <c r="E99" s="561" t="s">
        <v>731</v>
      </c>
      <c r="F99" s="467"/>
      <c r="G99" s="835" t="str">
        <f t="shared" si="1"/>
        <v/>
      </c>
      <c r="H99" s="421">
        <v>225</v>
      </c>
      <c r="I99" s="455">
        <v>45</v>
      </c>
      <c r="J99" s="455">
        <v>160</v>
      </c>
      <c r="K99" s="456">
        <v>20</v>
      </c>
    </row>
    <row r="100" spans="1:11" ht="18" customHeight="1">
      <c r="A100" s="162" t="s">
        <v>947</v>
      </c>
      <c r="B100" s="817"/>
      <c r="C100" s="561" t="s">
        <v>388</v>
      </c>
      <c r="D100" s="451">
        <v>4</v>
      </c>
      <c r="E100" s="561" t="s">
        <v>731</v>
      </c>
      <c r="F100" s="467"/>
      <c r="G100" s="835" t="str">
        <f t="shared" si="1"/>
        <v/>
      </c>
      <c r="H100" s="421">
        <v>515</v>
      </c>
      <c r="I100" s="455">
        <v>190</v>
      </c>
      <c r="J100" s="455">
        <v>310</v>
      </c>
      <c r="K100" s="456">
        <v>15</v>
      </c>
    </row>
    <row r="101" spans="1:11" ht="18" customHeight="1">
      <c r="A101" s="162" t="s">
        <v>947</v>
      </c>
      <c r="B101" s="817"/>
      <c r="C101" s="561" t="s">
        <v>388</v>
      </c>
      <c r="D101" s="451">
        <v>5</v>
      </c>
      <c r="E101" s="561" t="s">
        <v>731</v>
      </c>
      <c r="F101" s="467"/>
      <c r="G101" s="835" t="str">
        <f t="shared" si="1"/>
        <v/>
      </c>
      <c r="H101" s="421">
        <v>680</v>
      </c>
      <c r="I101" s="455">
        <v>100</v>
      </c>
      <c r="J101" s="455">
        <v>540</v>
      </c>
      <c r="K101" s="456">
        <v>40</v>
      </c>
    </row>
    <row r="102" spans="1:11" ht="18" customHeight="1">
      <c r="A102" s="162" t="s">
        <v>947</v>
      </c>
      <c r="B102" s="817"/>
      <c r="C102" s="561" t="s">
        <v>388</v>
      </c>
      <c r="D102" s="451">
        <v>6</v>
      </c>
      <c r="E102" s="561" t="s">
        <v>731</v>
      </c>
      <c r="F102" s="467"/>
      <c r="G102" s="835" t="str">
        <f t="shared" si="1"/>
        <v/>
      </c>
      <c r="H102" s="421">
        <v>525</v>
      </c>
      <c r="I102" s="455">
        <v>135</v>
      </c>
      <c r="J102" s="455">
        <v>370</v>
      </c>
      <c r="K102" s="456">
        <v>20</v>
      </c>
    </row>
    <row r="103" spans="1:11" ht="18" customHeight="1">
      <c r="A103" s="162" t="s">
        <v>947</v>
      </c>
      <c r="B103" s="817"/>
      <c r="C103" s="561" t="s">
        <v>388</v>
      </c>
      <c r="D103" s="451">
        <v>7</v>
      </c>
      <c r="E103" s="561" t="s">
        <v>731</v>
      </c>
      <c r="F103" s="467"/>
      <c r="G103" s="835" t="str">
        <f t="shared" si="1"/>
        <v/>
      </c>
      <c r="H103" s="421">
        <v>640</v>
      </c>
      <c r="I103" s="455">
        <v>150</v>
      </c>
      <c r="J103" s="455">
        <v>450</v>
      </c>
      <c r="K103" s="456">
        <v>40</v>
      </c>
    </row>
    <row r="104" spans="1:11" ht="18" customHeight="1">
      <c r="A104" s="162" t="s">
        <v>947</v>
      </c>
      <c r="B104" s="817"/>
      <c r="C104" s="561" t="s">
        <v>388</v>
      </c>
      <c r="D104" s="451">
        <v>8</v>
      </c>
      <c r="E104" s="561" t="s">
        <v>731</v>
      </c>
      <c r="F104" s="467"/>
      <c r="G104" s="835" t="str">
        <f t="shared" si="1"/>
        <v/>
      </c>
      <c r="H104" s="421">
        <v>570</v>
      </c>
      <c r="I104" s="455">
        <v>180</v>
      </c>
      <c r="J104" s="455">
        <v>380</v>
      </c>
      <c r="K104" s="456">
        <v>10</v>
      </c>
    </row>
    <row r="105" spans="1:11" ht="18" customHeight="1">
      <c r="A105" s="165" t="s">
        <v>947</v>
      </c>
      <c r="B105" s="819"/>
      <c r="C105" s="159" t="s">
        <v>828</v>
      </c>
      <c r="D105" s="452"/>
      <c r="E105" s="159"/>
      <c r="F105" s="237"/>
      <c r="G105" s="835" t="str">
        <f t="shared" si="1"/>
        <v/>
      </c>
      <c r="H105" s="420">
        <v>265</v>
      </c>
      <c r="I105" s="457">
        <v>35</v>
      </c>
      <c r="J105" s="457">
        <v>220</v>
      </c>
      <c r="K105" s="458">
        <v>10</v>
      </c>
    </row>
    <row r="106" spans="1:11" ht="18.75" customHeight="1">
      <c r="A106" s="320" t="s">
        <v>948</v>
      </c>
      <c r="B106" s="820"/>
      <c r="C106" s="158" t="s">
        <v>524</v>
      </c>
      <c r="D106" s="450">
        <v>1</v>
      </c>
      <c r="E106" s="158" t="s">
        <v>356</v>
      </c>
      <c r="F106" s="236"/>
      <c r="G106" s="834" t="str">
        <f t="shared" si="1"/>
        <v/>
      </c>
      <c r="H106" s="470">
        <v>345</v>
      </c>
      <c r="I106" s="326">
        <v>155</v>
      </c>
      <c r="J106" s="326">
        <v>180</v>
      </c>
      <c r="K106" s="327">
        <v>10</v>
      </c>
    </row>
    <row r="107" spans="1:11" ht="18" customHeight="1">
      <c r="A107" s="162" t="s">
        <v>948</v>
      </c>
      <c r="B107" s="817"/>
      <c r="C107" s="561" t="s">
        <v>524</v>
      </c>
      <c r="D107" s="451">
        <v>2</v>
      </c>
      <c r="E107" s="561" t="s">
        <v>356</v>
      </c>
      <c r="F107" s="467"/>
      <c r="G107" s="835" t="str">
        <f t="shared" si="1"/>
        <v/>
      </c>
      <c r="H107" s="421">
        <v>390</v>
      </c>
      <c r="I107" s="455">
        <v>250</v>
      </c>
      <c r="J107" s="455">
        <v>130</v>
      </c>
      <c r="K107" s="456">
        <v>10</v>
      </c>
    </row>
    <row r="108" spans="1:11" ht="18" customHeight="1">
      <c r="A108" s="162" t="s">
        <v>948</v>
      </c>
      <c r="B108" s="817"/>
      <c r="C108" s="561" t="s">
        <v>524</v>
      </c>
      <c r="D108" s="451">
        <v>3</v>
      </c>
      <c r="E108" s="561" t="s">
        <v>356</v>
      </c>
      <c r="F108" s="467"/>
      <c r="G108" s="835" t="str">
        <f t="shared" si="1"/>
        <v/>
      </c>
      <c r="H108" s="421">
        <v>420</v>
      </c>
      <c r="I108" s="455">
        <v>130</v>
      </c>
      <c r="J108" s="455">
        <v>240</v>
      </c>
      <c r="K108" s="456">
        <v>50</v>
      </c>
    </row>
    <row r="109" spans="1:11" ht="18" customHeight="1">
      <c r="A109" s="162" t="s">
        <v>948</v>
      </c>
      <c r="B109" s="817"/>
      <c r="C109" s="561" t="s">
        <v>524</v>
      </c>
      <c r="D109" s="451">
        <v>4</v>
      </c>
      <c r="E109" s="561" t="s">
        <v>356</v>
      </c>
      <c r="F109" s="467"/>
      <c r="G109" s="835" t="str">
        <f t="shared" si="1"/>
        <v/>
      </c>
      <c r="H109" s="421">
        <v>245</v>
      </c>
      <c r="I109" s="455">
        <v>135</v>
      </c>
      <c r="J109" s="455">
        <v>100</v>
      </c>
      <c r="K109" s="456">
        <v>10</v>
      </c>
    </row>
    <row r="110" spans="1:11" ht="18" customHeight="1">
      <c r="A110" s="162" t="s">
        <v>948</v>
      </c>
      <c r="B110" s="817"/>
      <c r="C110" s="561" t="s">
        <v>524</v>
      </c>
      <c r="D110" s="451">
        <v>5</v>
      </c>
      <c r="E110" s="561" t="s">
        <v>356</v>
      </c>
      <c r="F110" s="467"/>
      <c r="G110" s="835" t="str">
        <f t="shared" si="1"/>
        <v/>
      </c>
      <c r="H110" s="421">
        <v>250</v>
      </c>
      <c r="I110" s="455">
        <v>70</v>
      </c>
      <c r="J110" s="455">
        <v>170</v>
      </c>
      <c r="K110" s="456">
        <v>10</v>
      </c>
    </row>
    <row r="111" spans="1:11" ht="18" customHeight="1">
      <c r="A111" s="162" t="s">
        <v>948</v>
      </c>
      <c r="B111" s="817"/>
      <c r="C111" s="561" t="s">
        <v>524</v>
      </c>
      <c r="D111" s="451">
        <v>6</v>
      </c>
      <c r="E111" s="561" t="s">
        <v>356</v>
      </c>
      <c r="F111" s="467"/>
      <c r="G111" s="835" t="str">
        <f t="shared" si="1"/>
        <v/>
      </c>
      <c r="H111" s="421">
        <v>265</v>
      </c>
      <c r="I111" s="455">
        <v>165</v>
      </c>
      <c r="J111" s="455">
        <v>90</v>
      </c>
      <c r="K111" s="456">
        <v>10</v>
      </c>
    </row>
    <row r="112" spans="1:11" ht="18" customHeight="1">
      <c r="A112" s="162" t="s">
        <v>948</v>
      </c>
      <c r="B112" s="817"/>
      <c r="C112" s="561" t="s">
        <v>524</v>
      </c>
      <c r="D112" s="451">
        <v>7</v>
      </c>
      <c r="E112" s="561" t="s">
        <v>356</v>
      </c>
      <c r="F112" s="467"/>
      <c r="G112" s="835" t="str">
        <f t="shared" si="1"/>
        <v/>
      </c>
      <c r="H112" s="421">
        <v>530</v>
      </c>
      <c r="I112" s="455">
        <v>245</v>
      </c>
      <c r="J112" s="455">
        <v>270</v>
      </c>
      <c r="K112" s="456">
        <v>15</v>
      </c>
    </row>
    <row r="113" spans="1:11" ht="18" customHeight="1">
      <c r="A113" s="162" t="s">
        <v>948</v>
      </c>
      <c r="B113" s="817"/>
      <c r="C113" s="561" t="s">
        <v>526</v>
      </c>
      <c r="D113" s="451">
        <v>1</v>
      </c>
      <c r="E113" s="561" t="s">
        <v>356</v>
      </c>
      <c r="F113" s="467"/>
      <c r="G113" s="835" t="str">
        <f t="shared" si="1"/>
        <v/>
      </c>
      <c r="H113" s="421">
        <v>380</v>
      </c>
      <c r="I113" s="455">
        <v>240</v>
      </c>
      <c r="J113" s="455">
        <v>130</v>
      </c>
      <c r="K113" s="456">
        <v>10</v>
      </c>
    </row>
    <row r="114" spans="1:11" ht="18" customHeight="1">
      <c r="A114" s="162" t="s">
        <v>948</v>
      </c>
      <c r="B114" s="817"/>
      <c r="C114" s="561" t="s">
        <v>526</v>
      </c>
      <c r="D114" s="451">
        <v>2</v>
      </c>
      <c r="E114" s="561" t="s">
        <v>356</v>
      </c>
      <c r="F114" s="467"/>
      <c r="G114" s="835" t="str">
        <f t="shared" si="1"/>
        <v/>
      </c>
      <c r="H114" s="421">
        <v>710</v>
      </c>
      <c r="I114" s="455">
        <v>365</v>
      </c>
      <c r="J114" s="455">
        <v>320</v>
      </c>
      <c r="K114" s="456">
        <v>25</v>
      </c>
    </row>
    <row r="115" spans="1:11" ht="18" customHeight="1">
      <c r="A115" s="162" t="s">
        <v>948</v>
      </c>
      <c r="B115" s="817"/>
      <c r="C115" s="561" t="s">
        <v>526</v>
      </c>
      <c r="D115" s="451">
        <v>3</v>
      </c>
      <c r="E115" s="561" t="s">
        <v>356</v>
      </c>
      <c r="F115" s="467"/>
      <c r="G115" s="835" t="str">
        <f t="shared" si="1"/>
        <v/>
      </c>
      <c r="H115" s="421">
        <v>370</v>
      </c>
      <c r="I115" s="455">
        <v>230</v>
      </c>
      <c r="J115" s="455">
        <v>130</v>
      </c>
      <c r="K115" s="456">
        <v>10</v>
      </c>
    </row>
    <row r="116" spans="1:11" ht="18" customHeight="1">
      <c r="A116" s="162" t="s">
        <v>948</v>
      </c>
      <c r="B116" s="817"/>
      <c r="C116" s="561" t="s">
        <v>526</v>
      </c>
      <c r="D116" s="451">
        <v>4</v>
      </c>
      <c r="E116" s="561" t="s">
        <v>356</v>
      </c>
      <c r="F116" s="467"/>
      <c r="G116" s="835" t="str">
        <f t="shared" si="1"/>
        <v/>
      </c>
      <c r="H116" s="421">
        <v>330</v>
      </c>
      <c r="I116" s="455">
        <v>270</v>
      </c>
      <c r="J116" s="455">
        <v>50</v>
      </c>
      <c r="K116" s="456">
        <v>10</v>
      </c>
    </row>
    <row r="117" spans="1:11" ht="18" customHeight="1">
      <c r="A117" s="162" t="s">
        <v>948</v>
      </c>
      <c r="B117" s="817"/>
      <c r="C117" s="561" t="s">
        <v>526</v>
      </c>
      <c r="D117" s="451">
        <v>5</v>
      </c>
      <c r="E117" s="561" t="s">
        <v>356</v>
      </c>
      <c r="F117" s="467"/>
      <c r="G117" s="835" t="str">
        <f t="shared" si="1"/>
        <v/>
      </c>
      <c r="H117" s="421">
        <v>220</v>
      </c>
      <c r="I117" s="455">
        <v>140</v>
      </c>
      <c r="J117" s="455">
        <v>70</v>
      </c>
      <c r="K117" s="456">
        <v>10</v>
      </c>
    </row>
    <row r="118" spans="1:11" ht="18" customHeight="1">
      <c r="A118" s="163" t="s">
        <v>948</v>
      </c>
      <c r="B118" s="821"/>
      <c r="C118" s="253" t="s">
        <v>526</v>
      </c>
      <c r="D118" s="164">
        <v>6</v>
      </c>
      <c r="E118" s="253" t="s">
        <v>356</v>
      </c>
      <c r="F118" s="239"/>
      <c r="G118" s="840" t="str">
        <f t="shared" si="1"/>
        <v/>
      </c>
      <c r="H118" s="473">
        <v>315</v>
      </c>
      <c r="I118" s="459">
        <v>235</v>
      </c>
      <c r="J118" s="459">
        <v>70</v>
      </c>
      <c r="K118" s="460">
        <v>10</v>
      </c>
    </row>
    <row r="119" spans="1:11" ht="18" customHeight="1">
      <c r="A119" s="320" t="s">
        <v>801</v>
      </c>
      <c r="B119" s="820"/>
      <c r="C119" s="158" t="s">
        <v>525</v>
      </c>
      <c r="D119" s="450"/>
      <c r="E119" s="158"/>
      <c r="F119" s="236"/>
      <c r="G119" s="834" t="str">
        <f t="shared" si="1"/>
        <v/>
      </c>
      <c r="H119" s="470">
        <v>1700</v>
      </c>
      <c r="I119" s="326">
        <v>1230</v>
      </c>
      <c r="J119" s="326">
        <v>390</v>
      </c>
      <c r="K119" s="327">
        <v>80</v>
      </c>
    </row>
    <row r="120" spans="1:11" ht="18" customHeight="1">
      <c r="A120" s="162" t="s">
        <v>801</v>
      </c>
      <c r="B120" s="817"/>
      <c r="C120" s="561" t="s">
        <v>527</v>
      </c>
      <c r="D120" s="451">
        <v>1</v>
      </c>
      <c r="E120" s="561" t="s">
        <v>356</v>
      </c>
      <c r="F120" s="467"/>
      <c r="G120" s="835" t="str">
        <f t="shared" si="1"/>
        <v/>
      </c>
      <c r="H120" s="421">
        <v>395</v>
      </c>
      <c r="I120" s="455">
        <v>260</v>
      </c>
      <c r="J120" s="455">
        <v>130</v>
      </c>
      <c r="K120" s="456">
        <v>5</v>
      </c>
    </row>
    <row r="121" spans="1:11" ht="18" customHeight="1">
      <c r="A121" s="162" t="s">
        <v>801</v>
      </c>
      <c r="B121" s="817"/>
      <c r="C121" s="561" t="s">
        <v>527</v>
      </c>
      <c r="D121" s="451">
        <v>2</v>
      </c>
      <c r="E121" s="561" t="s">
        <v>356</v>
      </c>
      <c r="F121" s="467"/>
      <c r="G121" s="835" t="str">
        <f t="shared" si="1"/>
        <v/>
      </c>
      <c r="H121" s="421">
        <v>280</v>
      </c>
      <c r="I121" s="455">
        <v>250</v>
      </c>
      <c r="J121" s="455">
        <v>30</v>
      </c>
      <c r="K121" s="456">
        <v>0</v>
      </c>
    </row>
    <row r="122" spans="1:11" ht="18" customHeight="1">
      <c r="A122" s="162" t="s">
        <v>801</v>
      </c>
      <c r="B122" s="817"/>
      <c r="C122" s="561" t="s">
        <v>527</v>
      </c>
      <c r="D122" s="451">
        <v>3</v>
      </c>
      <c r="E122" s="561" t="s">
        <v>356</v>
      </c>
      <c r="F122" s="467"/>
      <c r="G122" s="835" t="str">
        <f t="shared" si="1"/>
        <v/>
      </c>
      <c r="H122" s="421">
        <v>365</v>
      </c>
      <c r="I122" s="455">
        <v>315</v>
      </c>
      <c r="J122" s="455">
        <v>50</v>
      </c>
      <c r="K122" s="456">
        <v>0</v>
      </c>
    </row>
    <row r="123" spans="1:11" ht="18" customHeight="1">
      <c r="A123" s="162" t="s">
        <v>801</v>
      </c>
      <c r="B123" s="817"/>
      <c r="C123" s="561" t="s">
        <v>527</v>
      </c>
      <c r="D123" s="451">
        <v>4</v>
      </c>
      <c r="E123" s="561" t="s">
        <v>356</v>
      </c>
      <c r="F123" s="467"/>
      <c r="G123" s="835" t="str">
        <f t="shared" si="1"/>
        <v/>
      </c>
      <c r="H123" s="421">
        <v>460</v>
      </c>
      <c r="I123" s="455">
        <v>405</v>
      </c>
      <c r="J123" s="455">
        <v>50</v>
      </c>
      <c r="K123" s="456">
        <v>5</v>
      </c>
    </row>
    <row r="124" spans="1:11" ht="18" customHeight="1">
      <c r="A124" s="162" t="s">
        <v>801</v>
      </c>
      <c r="B124" s="817"/>
      <c r="C124" s="561" t="s">
        <v>527</v>
      </c>
      <c r="D124" s="451">
        <v>5</v>
      </c>
      <c r="E124" s="561" t="s">
        <v>356</v>
      </c>
      <c r="F124" s="467"/>
      <c r="G124" s="835" t="str">
        <f t="shared" si="1"/>
        <v/>
      </c>
      <c r="H124" s="421">
        <v>250</v>
      </c>
      <c r="I124" s="455">
        <v>175</v>
      </c>
      <c r="J124" s="455">
        <v>70</v>
      </c>
      <c r="K124" s="456">
        <v>5</v>
      </c>
    </row>
    <row r="125" spans="1:11" ht="18" customHeight="1">
      <c r="A125" s="162" t="s">
        <v>801</v>
      </c>
      <c r="B125" s="817"/>
      <c r="C125" s="561" t="s">
        <v>527</v>
      </c>
      <c r="D125" s="451">
        <v>6</v>
      </c>
      <c r="E125" s="561" t="s">
        <v>356</v>
      </c>
      <c r="F125" s="467"/>
      <c r="G125" s="835" t="str">
        <f t="shared" si="1"/>
        <v/>
      </c>
      <c r="H125" s="421">
        <v>330</v>
      </c>
      <c r="I125" s="455">
        <v>290</v>
      </c>
      <c r="J125" s="455">
        <v>30</v>
      </c>
      <c r="K125" s="456">
        <v>10</v>
      </c>
    </row>
    <row r="126" spans="1:11" ht="18" customHeight="1">
      <c r="A126" s="162" t="s">
        <v>801</v>
      </c>
      <c r="B126" s="817"/>
      <c r="C126" s="561" t="s">
        <v>528</v>
      </c>
      <c r="D126" s="451"/>
      <c r="E126" s="561"/>
      <c r="F126" s="467"/>
      <c r="G126" s="835" t="str">
        <f t="shared" si="1"/>
        <v/>
      </c>
      <c r="H126" s="421">
        <v>690</v>
      </c>
      <c r="I126" s="455">
        <v>525</v>
      </c>
      <c r="J126" s="455">
        <v>160</v>
      </c>
      <c r="K126" s="456">
        <v>5</v>
      </c>
    </row>
    <row r="127" spans="1:11" ht="18" customHeight="1">
      <c r="A127" s="165" t="s">
        <v>801</v>
      </c>
      <c r="B127" s="819"/>
      <c r="C127" s="159" t="s">
        <v>432</v>
      </c>
      <c r="D127" s="452"/>
      <c r="E127" s="159"/>
      <c r="F127" s="237" t="s">
        <v>34</v>
      </c>
      <c r="G127" s="837" t="str">
        <f t="shared" si="1"/>
        <v/>
      </c>
      <c r="H127" s="420">
        <v>2035</v>
      </c>
      <c r="I127" s="457">
        <v>1115</v>
      </c>
      <c r="J127" s="457">
        <v>900</v>
      </c>
      <c r="K127" s="458">
        <v>20</v>
      </c>
    </row>
    <row r="128" spans="1:11" ht="18" customHeight="1">
      <c r="A128" s="320" t="s">
        <v>802</v>
      </c>
      <c r="B128" s="820"/>
      <c r="C128" s="158" t="s">
        <v>536</v>
      </c>
      <c r="D128" s="450">
        <v>1</v>
      </c>
      <c r="E128" s="158" t="s">
        <v>731</v>
      </c>
      <c r="F128" s="236"/>
      <c r="G128" s="834" t="str">
        <f t="shared" si="1"/>
        <v/>
      </c>
      <c r="H128" s="470">
        <v>815</v>
      </c>
      <c r="I128" s="326">
        <v>350</v>
      </c>
      <c r="J128" s="326">
        <v>420</v>
      </c>
      <c r="K128" s="327">
        <v>45</v>
      </c>
    </row>
    <row r="129" spans="1:11" ht="18" customHeight="1">
      <c r="A129" s="162" t="s">
        <v>802</v>
      </c>
      <c r="B129" s="817"/>
      <c r="C129" s="561" t="s">
        <v>536</v>
      </c>
      <c r="D129" s="451">
        <v>2</v>
      </c>
      <c r="E129" s="561" t="s">
        <v>731</v>
      </c>
      <c r="F129" s="467"/>
      <c r="G129" s="835" t="str">
        <f t="shared" si="1"/>
        <v/>
      </c>
      <c r="H129" s="421">
        <v>945</v>
      </c>
      <c r="I129" s="455">
        <v>485</v>
      </c>
      <c r="J129" s="455">
        <v>450</v>
      </c>
      <c r="K129" s="456">
        <v>10</v>
      </c>
    </row>
    <row r="130" spans="1:11" ht="18" customHeight="1">
      <c r="A130" s="162" t="s">
        <v>802</v>
      </c>
      <c r="B130" s="817"/>
      <c r="C130" s="561" t="s">
        <v>533</v>
      </c>
      <c r="D130" s="451"/>
      <c r="E130" s="561"/>
      <c r="F130" s="467"/>
      <c r="G130" s="835" t="str">
        <f t="shared" si="1"/>
        <v/>
      </c>
      <c r="H130" s="421">
        <v>965</v>
      </c>
      <c r="I130" s="455">
        <v>410</v>
      </c>
      <c r="J130" s="455">
        <v>540</v>
      </c>
      <c r="K130" s="456">
        <v>15</v>
      </c>
    </row>
    <row r="131" spans="1:11" ht="18" customHeight="1">
      <c r="A131" s="162" t="s">
        <v>802</v>
      </c>
      <c r="B131" s="817"/>
      <c r="C131" s="561" t="s">
        <v>534</v>
      </c>
      <c r="D131" s="451"/>
      <c r="E131" s="561"/>
      <c r="F131" s="467"/>
      <c r="G131" s="835" t="str">
        <f t="shared" ref="G131:G139" si="2">IF(B131=1,H131,IF(B131=2,I131,IF(B131=3,J131,IF(B131=4,K131,IF(B131=5,I131+J131,+"")))))</f>
        <v/>
      </c>
      <c r="H131" s="421">
        <v>770</v>
      </c>
      <c r="I131" s="455">
        <v>485</v>
      </c>
      <c r="J131" s="455">
        <v>270</v>
      </c>
      <c r="K131" s="456">
        <v>15</v>
      </c>
    </row>
    <row r="132" spans="1:11" ht="18" customHeight="1">
      <c r="A132" s="163" t="s">
        <v>802</v>
      </c>
      <c r="B132" s="821"/>
      <c r="C132" s="253" t="s">
        <v>537</v>
      </c>
      <c r="D132" s="164"/>
      <c r="E132" s="253"/>
      <c r="F132" s="239"/>
      <c r="G132" s="840" t="str">
        <f t="shared" si="2"/>
        <v/>
      </c>
      <c r="H132" s="421">
        <v>280</v>
      </c>
      <c r="I132" s="455">
        <v>175</v>
      </c>
      <c r="J132" s="455">
        <v>100</v>
      </c>
      <c r="K132" s="456">
        <v>5</v>
      </c>
    </row>
    <row r="133" spans="1:11" ht="18" customHeight="1">
      <c r="A133" s="162" t="s">
        <v>802</v>
      </c>
      <c r="B133" s="817"/>
      <c r="C133" s="561" t="s">
        <v>529</v>
      </c>
      <c r="D133" s="451">
        <v>1</v>
      </c>
      <c r="E133" s="561" t="s">
        <v>731</v>
      </c>
      <c r="F133" s="467"/>
      <c r="G133" s="835" t="str">
        <f t="shared" si="2"/>
        <v/>
      </c>
      <c r="H133" s="421">
        <v>255</v>
      </c>
      <c r="I133" s="455">
        <v>210</v>
      </c>
      <c r="J133" s="455">
        <v>40</v>
      </c>
      <c r="K133" s="456">
        <v>5</v>
      </c>
    </row>
    <row r="134" spans="1:11" ht="18" customHeight="1">
      <c r="A134" s="162" t="s">
        <v>802</v>
      </c>
      <c r="B134" s="817"/>
      <c r="C134" s="561" t="s">
        <v>532</v>
      </c>
      <c r="D134" s="451"/>
      <c r="E134" s="561"/>
      <c r="F134" s="467"/>
      <c r="G134" s="835" t="str">
        <f t="shared" si="2"/>
        <v/>
      </c>
      <c r="H134" s="421">
        <v>435</v>
      </c>
      <c r="I134" s="455">
        <v>245</v>
      </c>
      <c r="J134" s="455">
        <v>180</v>
      </c>
      <c r="K134" s="456">
        <v>10</v>
      </c>
    </row>
    <row r="135" spans="1:11" ht="18" customHeight="1">
      <c r="A135" s="162" t="s">
        <v>802</v>
      </c>
      <c r="B135" s="817"/>
      <c r="C135" s="561" t="s">
        <v>530</v>
      </c>
      <c r="D135" s="451"/>
      <c r="E135" s="561"/>
      <c r="F135" s="467"/>
      <c r="G135" s="835" t="str">
        <f t="shared" si="2"/>
        <v/>
      </c>
      <c r="H135" s="421">
        <v>280</v>
      </c>
      <c r="I135" s="455">
        <v>185</v>
      </c>
      <c r="J135" s="455">
        <v>90</v>
      </c>
      <c r="K135" s="456">
        <v>5</v>
      </c>
    </row>
    <row r="136" spans="1:11" ht="18" customHeight="1">
      <c r="A136" s="162" t="s">
        <v>802</v>
      </c>
      <c r="B136" s="817"/>
      <c r="C136" s="561" t="s">
        <v>535</v>
      </c>
      <c r="D136" s="451" t="s">
        <v>765</v>
      </c>
      <c r="E136" s="561" t="s">
        <v>731</v>
      </c>
      <c r="F136" s="467"/>
      <c r="G136" s="835" t="str">
        <f t="shared" si="2"/>
        <v/>
      </c>
      <c r="H136" s="421">
        <v>330</v>
      </c>
      <c r="I136" s="455">
        <v>255</v>
      </c>
      <c r="J136" s="455">
        <v>70</v>
      </c>
      <c r="K136" s="456">
        <v>5</v>
      </c>
    </row>
    <row r="137" spans="1:11" ht="18" customHeight="1">
      <c r="A137" s="162" t="s">
        <v>802</v>
      </c>
      <c r="B137" s="817"/>
      <c r="C137" s="561" t="s">
        <v>535</v>
      </c>
      <c r="D137" s="451">
        <v>2</v>
      </c>
      <c r="E137" s="561" t="s">
        <v>731</v>
      </c>
      <c r="F137" s="467"/>
      <c r="G137" s="835" t="str">
        <f t="shared" si="2"/>
        <v/>
      </c>
      <c r="H137" s="421">
        <v>185</v>
      </c>
      <c r="I137" s="455">
        <v>120</v>
      </c>
      <c r="J137" s="455">
        <v>60</v>
      </c>
      <c r="K137" s="456">
        <v>5</v>
      </c>
    </row>
    <row r="138" spans="1:11" ht="18" customHeight="1">
      <c r="A138" s="162" t="s">
        <v>802</v>
      </c>
      <c r="B138" s="817"/>
      <c r="C138" s="561" t="s">
        <v>535</v>
      </c>
      <c r="D138" s="451">
        <v>4</v>
      </c>
      <c r="E138" s="561" t="s">
        <v>731</v>
      </c>
      <c r="F138" s="467"/>
      <c r="G138" s="835" t="str">
        <f t="shared" si="2"/>
        <v/>
      </c>
      <c r="H138" s="421">
        <v>255</v>
      </c>
      <c r="I138" s="455">
        <v>135</v>
      </c>
      <c r="J138" s="455">
        <v>110</v>
      </c>
      <c r="K138" s="456">
        <v>10</v>
      </c>
    </row>
    <row r="139" spans="1:11" ht="18" customHeight="1">
      <c r="A139" s="165" t="s">
        <v>802</v>
      </c>
      <c r="B139" s="819"/>
      <c r="C139" s="159" t="s">
        <v>531</v>
      </c>
      <c r="D139" s="452"/>
      <c r="E139" s="159"/>
      <c r="F139" s="237"/>
      <c r="G139" s="837" t="str">
        <f t="shared" si="2"/>
        <v/>
      </c>
      <c r="H139" s="420">
        <v>415</v>
      </c>
      <c r="I139" s="457">
        <v>120</v>
      </c>
      <c r="J139" s="457">
        <v>290</v>
      </c>
      <c r="K139" s="458">
        <v>5</v>
      </c>
    </row>
    <row r="140" spans="1:11" ht="18" customHeight="1">
      <c r="H140" s="679"/>
      <c r="I140" s="679"/>
      <c r="J140" s="679"/>
      <c r="K140" s="241" t="s">
        <v>1062</v>
      </c>
    </row>
    <row r="141" spans="1:11" ht="18" customHeight="1">
      <c r="H141" s="679"/>
      <c r="I141" s="679"/>
      <c r="J141" s="679"/>
      <c r="K141" s="679"/>
    </row>
    <row r="142" spans="1:11" ht="18" customHeight="1">
      <c r="A142" s="679" t="s">
        <v>47</v>
      </c>
      <c r="B142" s="679"/>
      <c r="C142" s="679"/>
      <c r="D142" s="679"/>
      <c r="E142" s="679"/>
      <c r="F142" s="238"/>
      <c r="G142" s="679"/>
    </row>
    <row r="143" spans="1:11" ht="18" customHeight="1">
      <c r="A143" s="679" t="s">
        <v>433</v>
      </c>
      <c r="B143" s="679"/>
      <c r="C143" s="679"/>
      <c r="D143" s="679"/>
      <c r="E143" s="679"/>
      <c r="F143" s="238"/>
      <c r="G143" s="679"/>
    </row>
    <row r="144" spans="1:11" ht="18" customHeight="1">
      <c r="B144" s="22"/>
    </row>
    <row r="145" spans="2:11" ht="18" customHeight="1">
      <c r="B145" s="22"/>
      <c r="C145" s="1142" t="s">
        <v>139</v>
      </c>
      <c r="D145" s="1143"/>
      <c r="E145" s="1143"/>
      <c r="F145" s="1144"/>
      <c r="G145" s="182" t="s">
        <v>308</v>
      </c>
      <c r="H145" s="146" t="s">
        <v>300</v>
      </c>
      <c r="I145" s="136" t="s">
        <v>301</v>
      </c>
      <c r="J145" s="137" t="s">
        <v>582</v>
      </c>
      <c r="K145" s="138" t="s">
        <v>729</v>
      </c>
    </row>
    <row r="146" spans="2:11" ht="18" customHeight="1">
      <c r="C146" s="1145"/>
      <c r="D146" s="1146"/>
      <c r="E146" s="1146"/>
      <c r="F146" s="1147"/>
      <c r="G146" s="151"/>
      <c r="H146" s="147" t="s">
        <v>728</v>
      </c>
      <c r="I146" s="139" t="s">
        <v>728</v>
      </c>
      <c r="J146" s="139" t="s">
        <v>728</v>
      </c>
      <c r="K146" s="140" t="s">
        <v>728</v>
      </c>
    </row>
    <row r="147" spans="2:11" ht="18" customHeight="1">
      <c r="C147" s="1148"/>
      <c r="D147" s="1149"/>
      <c r="E147" s="1149"/>
      <c r="F147" s="1150"/>
      <c r="G147" s="229">
        <f>SUM(G3:G139)</f>
        <v>0</v>
      </c>
      <c r="H147" s="143">
        <v>64900</v>
      </c>
      <c r="I147" s="144">
        <v>30380</v>
      </c>
      <c r="J147" s="144">
        <v>32640</v>
      </c>
      <c r="K147" s="145">
        <v>1880</v>
      </c>
    </row>
  </sheetData>
  <sheetProtection selectLockedCells="1"/>
  <mergeCells count="1">
    <mergeCell ref="C145:F147"/>
  </mergeCells>
  <phoneticPr fontId="6"/>
  <printOptions horizontalCentered="1"/>
  <pageMargins left="0.38" right="0" top="0.78740157480314965" bottom="0.39370078740157483" header="0.51181102362204722" footer="0.51181102362204722"/>
  <pageSetup paperSize="9" orientation="portrait"/>
  <headerFooter alignWithMargins="0">
    <oddHeader>&amp;L&amp;"HG丸ｺﾞｼｯｸM-PRO,標準"&amp;F&amp;A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4"/>
  <dimension ref="A1:K44"/>
  <sheetViews>
    <sheetView workbookViewId="0">
      <selection activeCell="B1" sqref="B1"/>
    </sheetView>
  </sheetViews>
  <sheetFormatPr defaultColWidth="2.5" defaultRowHeight="18" customHeight="1"/>
  <cols>
    <col min="1" max="1" width="5.625" style="21" customWidth="1"/>
    <col min="2" max="2" width="3.875" style="833" customWidth="1"/>
    <col min="3" max="3" width="10.375" style="84" customWidth="1"/>
    <col min="4" max="4" width="3.875" style="22" customWidth="1"/>
    <col min="5" max="5" width="5.125" style="84" customWidth="1"/>
    <col min="6" max="6" width="3.875" style="22" customWidth="1"/>
    <col min="7" max="7" width="10.625" style="838" customWidth="1"/>
    <col min="8" max="10" width="8" style="25" customWidth="1"/>
    <col min="11" max="11" width="7.5" style="88" customWidth="1"/>
    <col min="12" max="16384" width="2.5" style="25"/>
  </cols>
  <sheetData>
    <row r="1" spans="1:11" ht="18" customHeight="1">
      <c r="A1" s="94"/>
      <c r="B1" s="827"/>
      <c r="C1" s="154" t="s">
        <v>443</v>
      </c>
      <c r="D1" s="89"/>
      <c r="E1" s="80"/>
      <c r="F1" s="81"/>
      <c r="G1" s="181" t="s">
        <v>308</v>
      </c>
      <c r="H1" s="146" t="s">
        <v>300</v>
      </c>
      <c r="I1" s="136" t="s">
        <v>301</v>
      </c>
      <c r="J1" s="137" t="s">
        <v>582</v>
      </c>
      <c r="K1" s="138" t="s">
        <v>729</v>
      </c>
    </row>
    <row r="2" spans="1:11" s="22" customFormat="1" ht="18" customHeight="1">
      <c r="A2" s="242"/>
      <c r="B2" s="828"/>
      <c r="C2" s="23"/>
      <c r="D2" s="24"/>
      <c r="E2" s="82"/>
      <c r="F2" s="83"/>
      <c r="G2" s="151" t="str">
        <f>IF(G43=0,"",G43)</f>
        <v/>
      </c>
      <c r="H2" s="147" t="s">
        <v>728</v>
      </c>
      <c r="I2" s="139" t="s">
        <v>728</v>
      </c>
      <c r="J2" s="139" t="s">
        <v>728</v>
      </c>
      <c r="K2" s="140" t="s">
        <v>728</v>
      </c>
    </row>
    <row r="3" spans="1:11" ht="18" customHeight="1">
      <c r="A3" s="462" t="s">
        <v>628</v>
      </c>
      <c r="B3" s="820"/>
      <c r="C3" s="453" t="s">
        <v>340</v>
      </c>
      <c r="D3" s="450">
        <v>1</v>
      </c>
      <c r="E3" s="450" t="s">
        <v>731</v>
      </c>
      <c r="F3" s="138"/>
      <c r="G3" s="834" t="str">
        <f t="shared" ref="G3:G38" si="0">IF(B3=1,H3,IF(B3=2,I3,IF(B3=3,J3,IF(B3=4,K3,IF(B3=5,I3+J3,+"")))))</f>
        <v/>
      </c>
      <c r="H3" s="470">
        <v>420</v>
      </c>
      <c r="I3" s="326">
        <v>265</v>
      </c>
      <c r="J3" s="326">
        <v>150</v>
      </c>
      <c r="K3" s="327">
        <v>5</v>
      </c>
    </row>
    <row r="4" spans="1:11" ht="18" customHeight="1">
      <c r="A4" s="463" t="s">
        <v>628</v>
      </c>
      <c r="B4" s="817"/>
      <c r="C4" s="560" t="s">
        <v>340</v>
      </c>
      <c r="D4" s="451">
        <v>2</v>
      </c>
      <c r="E4" s="451" t="s">
        <v>731</v>
      </c>
      <c r="F4" s="141"/>
      <c r="G4" s="835" t="str">
        <f t="shared" si="0"/>
        <v/>
      </c>
      <c r="H4" s="421">
        <v>375</v>
      </c>
      <c r="I4" s="455">
        <v>195</v>
      </c>
      <c r="J4" s="455">
        <v>170</v>
      </c>
      <c r="K4" s="456">
        <v>10</v>
      </c>
    </row>
    <row r="5" spans="1:11" ht="18" customHeight="1">
      <c r="A5" s="463" t="s">
        <v>628</v>
      </c>
      <c r="B5" s="817"/>
      <c r="C5" s="560" t="s">
        <v>340</v>
      </c>
      <c r="D5" s="451">
        <v>3</v>
      </c>
      <c r="E5" s="451" t="s">
        <v>731</v>
      </c>
      <c r="F5" s="141"/>
      <c r="G5" s="835" t="str">
        <f t="shared" si="0"/>
        <v/>
      </c>
      <c r="H5" s="421">
        <v>380</v>
      </c>
      <c r="I5" s="455">
        <v>230</v>
      </c>
      <c r="J5" s="455">
        <v>140</v>
      </c>
      <c r="K5" s="456">
        <v>10</v>
      </c>
    </row>
    <row r="6" spans="1:11" ht="18" customHeight="1">
      <c r="A6" s="463" t="s">
        <v>628</v>
      </c>
      <c r="B6" s="817"/>
      <c r="C6" s="560" t="s">
        <v>340</v>
      </c>
      <c r="D6" s="451">
        <v>4</v>
      </c>
      <c r="E6" s="451" t="s">
        <v>731</v>
      </c>
      <c r="F6" s="141"/>
      <c r="G6" s="835" t="str">
        <f t="shared" si="0"/>
        <v/>
      </c>
      <c r="H6" s="421">
        <v>370</v>
      </c>
      <c r="I6" s="455">
        <v>40</v>
      </c>
      <c r="J6" s="455">
        <v>320</v>
      </c>
      <c r="K6" s="456">
        <v>10</v>
      </c>
    </row>
    <row r="7" spans="1:11" ht="18" customHeight="1">
      <c r="A7" s="464" t="s">
        <v>628</v>
      </c>
      <c r="B7" s="819"/>
      <c r="C7" s="454" t="s">
        <v>340</v>
      </c>
      <c r="D7" s="452">
        <v>5</v>
      </c>
      <c r="E7" s="452" t="s">
        <v>731</v>
      </c>
      <c r="F7" s="142"/>
      <c r="G7" s="837" t="str">
        <f t="shared" si="0"/>
        <v/>
      </c>
      <c r="H7" s="420">
        <v>280</v>
      </c>
      <c r="I7" s="457">
        <v>245</v>
      </c>
      <c r="J7" s="457">
        <v>30</v>
      </c>
      <c r="K7" s="458">
        <v>5</v>
      </c>
    </row>
    <row r="8" spans="1:11" ht="18" customHeight="1">
      <c r="A8" s="320" t="s">
        <v>283</v>
      </c>
      <c r="B8" s="820"/>
      <c r="C8" s="453" t="s">
        <v>343</v>
      </c>
      <c r="D8" s="450">
        <v>1</v>
      </c>
      <c r="E8" s="450" t="s">
        <v>731</v>
      </c>
      <c r="F8" s="138"/>
      <c r="G8" s="834" t="str">
        <f t="shared" si="0"/>
        <v/>
      </c>
      <c r="H8" s="470">
        <v>235</v>
      </c>
      <c r="I8" s="326">
        <v>110</v>
      </c>
      <c r="J8" s="326">
        <v>120</v>
      </c>
      <c r="K8" s="327">
        <v>5</v>
      </c>
    </row>
    <row r="9" spans="1:11" ht="18" customHeight="1">
      <c r="A9" s="162" t="s">
        <v>283</v>
      </c>
      <c r="B9" s="817"/>
      <c r="C9" s="560" t="s">
        <v>343</v>
      </c>
      <c r="D9" s="451">
        <v>2</v>
      </c>
      <c r="E9" s="451" t="s">
        <v>731</v>
      </c>
      <c r="F9" s="141"/>
      <c r="G9" s="835" t="str">
        <f t="shared" si="0"/>
        <v/>
      </c>
      <c r="H9" s="421">
        <v>360</v>
      </c>
      <c r="I9" s="455">
        <v>265</v>
      </c>
      <c r="J9" s="455">
        <v>90</v>
      </c>
      <c r="K9" s="456">
        <v>5</v>
      </c>
    </row>
    <row r="10" spans="1:11" ht="18" customHeight="1">
      <c r="A10" s="162" t="s">
        <v>283</v>
      </c>
      <c r="B10" s="817"/>
      <c r="C10" s="560" t="s">
        <v>343</v>
      </c>
      <c r="D10" s="451">
        <v>4</v>
      </c>
      <c r="E10" s="451" t="s">
        <v>731</v>
      </c>
      <c r="F10" s="141"/>
      <c r="G10" s="835" t="str">
        <f t="shared" si="0"/>
        <v/>
      </c>
      <c r="H10" s="421">
        <v>220</v>
      </c>
      <c r="I10" s="455">
        <v>160</v>
      </c>
      <c r="J10" s="455">
        <v>60</v>
      </c>
      <c r="K10" s="456">
        <v>0</v>
      </c>
    </row>
    <row r="11" spans="1:11" ht="18" customHeight="1">
      <c r="A11" s="162" t="s">
        <v>283</v>
      </c>
      <c r="B11" s="817"/>
      <c r="C11" s="560" t="s">
        <v>346</v>
      </c>
      <c r="D11" s="451">
        <v>1</v>
      </c>
      <c r="E11" s="451" t="s">
        <v>731</v>
      </c>
      <c r="F11" s="141"/>
      <c r="G11" s="835" t="str">
        <f t="shared" si="0"/>
        <v/>
      </c>
      <c r="H11" s="421">
        <v>695</v>
      </c>
      <c r="I11" s="455">
        <v>345</v>
      </c>
      <c r="J11" s="455">
        <v>340</v>
      </c>
      <c r="K11" s="456">
        <v>10</v>
      </c>
    </row>
    <row r="12" spans="1:11" ht="18" customHeight="1">
      <c r="A12" s="162" t="s">
        <v>283</v>
      </c>
      <c r="B12" s="817"/>
      <c r="C12" s="560" t="s">
        <v>346</v>
      </c>
      <c r="D12" s="451">
        <v>2</v>
      </c>
      <c r="E12" s="451" t="s">
        <v>731</v>
      </c>
      <c r="F12" s="141"/>
      <c r="G12" s="835" t="str">
        <f t="shared" si="0"/>
        <v/>
      </c>
      <c r="H12" s="421">
        <v>215</v>
      </c>
      <c r="I12" s="455">
        <v>100</v>
      </c>
      <c r="J12" s="455">
        <v>110</v>
      </c>
      <c r="K12" s="456">
        <v>5</v>
      </c>
    </row>
    <row r="13" spans="1:11" ht="18" customHeight="1">
      <c r="A13" s="162" t="s">
        <v>283</v>
      </c>
      <c r="B13" s="817"/>
      <c r="C13" s="560" t="s">
        <v>346</v>
      </c>
      <c r="D13" s="451">
        <v>3</v>
      </c>
      <c r="E13" s="451" t="s">
        <v>731</v>
      </c>
      <c r="F13" s="141"/>
      <c r="G13" s="835" t="str">
        <f t="shared" si="0"/>
        <v/>
      </c>
      <c r="H13" s="421">
        <v>345</v>
      </c>
      <c r="I13" s="455">
        <v>140</v>
      </c>
      <c r="J13" s="455">
        <v>200</v>
      </c>
      <c r="K13" s="456">
        <v>5</v>
      </c>
    </row>
    <row r="14" spans="1:11" ht="18" customHeight="1">
      <c r="A14" s="162" t="s">
        <v>283</v>
      </c>
      <c r="B14" s="817"/>
      <c r="C14" s="560" t="s">
        <v>342</v>
      </c>
      <c r="D14" s="451">
        <v>1</v>
      </c>
      <c r="E14" s="451" t="s">
        <v>731</v>
      </c>
      <c r="F14" s="141"/>
      <c r="G14" s="835" t="str">
        <f t="shared" si="0"/>
        <v/>
      </c>
      <c r="H14" s="421">
        <v>190</v>
      </c>
      <c r="I14" s="455">
        <v>65</v>
      </c>
      <c r="J14" s="455">
        <v>120</v>
      </c>
      <c r="K14" s="456">
        <v>5</v>
      </c>
    </row>
    <row r="15" spans="1:11" ht="18" customHeight="1">
      <c r="A15" s="162" t="s">
        <v>283</v>
      </c>
      <c r="B15" s="817"/>
      <c r="C15" s="560" t="s">
        <v>342</v>
      </c>
      <c r="D15" s="451">
        <v>2</v>
      </c>
      <c r="E15" s="451" t="s">
        <v>731</v>
      </c>
      <c r="F15" s="141"/>
      <c r="G15" s="835" t="str">
        <f t="shared" si="0"/>
        <v/>
      </c>
      <c r="H15" s="421">
        <v>265</v>
      </c>
      <c r="I15" s="455">
        <v>165</v>
      </c>
      <c r="J15" s="455">
        <v>90</v>
      </c>
      <c r="K15" s="456">
        <v>10</v>
      </c>
    </row>
    <row r="16" spans="1:11" ht="18" customHeight="1">
      <c r="A16" s="162" t="s">
        <v>283</v>
      </c>
      <c r="B16" s="817"/>
      <c r="C16" s="560" t="s">
        <v>342</v>
      </c>
      <c r="D16" s="451">
        <v>3</v>
      </c>
      <c r="E16" s="451" t="s">
        <v>731</v>
      </c>
      <c r="F16" s="141"/>
      <c r="G16" s="835" t="str">
        <f t="shared" si="0"/>
        <v/>
      </c>
      <c r="H16" s="421">
        <v>325</v>
      </c>
      <c r="I16" s="455">
        <v>110</v>
      </c>
      <c r="J16" s="455">
        <v>200</v>
      </c>
      <c r="K16" s="456">
        <v>15</v>
      </c>
    </row>
    <row r="17" spans="1:11" ht="18" customHeight="1">
      <c r="A17" s="162" t="s">
        <v>283</v>
      </c>
      <c r="B17" s="817"/>
      <c r="C17" s="560" t="s">
        <v>345</v>
      </c>
      <c r="D17" s="451">
        <v>1</v>
      </c>
      <c r="E17" s="451" t="s">
        <v>731</v>
      </c>
      <c r="F17" s="141"/>
      <c r="G17" s="835" t="str">
        <f t="shared" si="0"/>
        <v/>
      </c>
      <c r="H17" s="421">
        <v>235</v>
      </c>
      <c r="I17" s="455">
        <v>220</v>
      </c>
      <c r="J17" s="455">
        <v>10</v>
      </c>
      <c r="K17" s="456">
        <v>5</v>
      </c>
    </row>
    <row r="18" spans="1:11" ht="18" customHeight="1">
      <c r="A18" s="162" t="s">
        <v>283</v>
      </c>
      <c r="B18" s="817"/>
      <c r="C18" s="560" t="s">
        <v>345</v>
      </c>
      <c r="D18" s="451">
        <v>2</v>
      </c>
      <c r="E18" s="451" t="s">
        <v>731</v>
      </c>
      <c r="F18" s="141"/>
      <c r="G18" s="835" t="str">
        <f t="shared" si="0"/>
        <v/>
      </c>
      <c r="H18" s="421">
        <v>490</v>
      </c>
      <c r="I18" s="455">
        <v>325</v>
      </c>
      <c r="J18" s="455">
        <v>160</v>
      </c>
      <c r="K18" s="456">
        <v>5</v>
      </c>
    </row>
    <row r="19" spans="1:11" ht="18" customHeight="1">
      <c r="A19" s="162" t="s">
        <v>283</v>
      </c>
      <c r="B19" s="817"/>
      <c r="C19" s="560" t="s">
        <v>341</v>
      </c>
      <c r="D19" s="451">
        <v>1</v>
      </c>
      <c r="E19" s="451" t="s">
        <v>731</v>
      </c>
      <c r="F19" s="141"/>
      <c r="G19" s="835" t="str">
        <f t="shared" si="0"/>
        <v/>
      </c>
      <c r="H19" s="421">
        <v>210</v>
      </c>
      <c r="I19" s="455">
        <v>135</v>
      </c>
      <c r="J19" s="455">
        <v>70</v>
      </c>
      <c r="K19" s="456">
        <v>5</v>
      </c>
    </row>
    <row r="20" spans="1:11" ht="18" customHeight="1">
      <c r="A20" s="162" t="s">
        <v>283</v>
      </c>
      <c r="B20" s="817"/>
      <c r="C20" s="560" t="s">
        <v>341</v>
      </c>
      <c r="D20" s="451">
        <v>2</v>
      </c>
      <c r="E20" s="451" t="s">
        <v>731</v>
      </c>
      <c r="F20" s="141"/>
      <c r="G20" s="835" t="str">
        <f t="shared" si="0"/>
        <v/>
      </c>
      <c r="H20" s="421">
        <v>420</v>
      </c>
      <c r="I20" s="455">
        <v>175</v>
      </c>
      <c r="J20" s="455">
        <v>240</v>
      </c>
      <c r="K20" s="456">
        <v>5</v>
      </c>
    </row>
    <row r="21" spans="1:11" ht="18" customHeight="1">
      <c r="A21" s="162" t="s">
        <v>283</v>
      </c>
      <c r="B21" s="817"/>
      <c r="C21" s="560" t="s">
        <v>341</v>
      </c>
      <c r="D21" s="451">
        <v>3</v>
      </c>
      <c r="E21" s="451" t="s">
        <v>731</v>
      </c>
      <c r="F21" s="141"/>
      <c r="G21" s="835" t="str">
        <f t="shared" si="0"/>
        <v/>
      </c>
      <c r="H21" s="421">
        <v>510</v>
      </c>
      <c r="I21" s="455">
        <v>220</v>
      </c>
      <c r="J21" s="455">
        <v>280</v>
      </c>
      <c r="K21" s="456">
        <v>10</v>
      </c>
    </row>
    <row r="22" spans="1:11" ht="18" customHeight="1">
      <c r="A22" s="162" t="s">
        <v>283</v>
      </c>
      <c r="B22" s="817"/>
      <c r="C22" s="560" t="s">
        <v>344</v>
      </c>
      <c r="D22" s="451">
        <v>1</v>
      </c>
      <c r="E22" s="451" t="s">
        <v>731</v>
      </c>
      <c r="F22" s="141"/>
      <c r="G22" s="835" t="str">
        <f t="shared" si="0"/>
        <v/>
      </c>
      <c r="H22" s="421">
        <v>390</v>
      </c>
      <c r="I22" s="455">
        <v>275</v>
      </c>
      <c r="J22" s="455">
        <v>110</v>
      </c>
      <c r="K22" s="456">
        <v>5</v>
      </c>
    </row>
    <row r="23" spans="1:11" ht="18" customHeight="1">
      <c r="A23" s="162" t="s">
        <v>283</v>
      </c>
      <c r="B23" s="817"/>
      <c r="C23" s="560" t="s">
        <v>344</v>
      </c>
      <c r="D23" s="451">
        <v>2</v>
      </c>
      <c r="E23" s="451" t="s">
        <v>731</v>
      </c>
      <c r="F23" s="141"/>
      <c r="G23" s="835" t="str">
        <f t="shared" si="0"/>
        <v/>
      </c>
      <c r="H23" s="421">
        <v>985</v>
      </c>
      <c r="I23" s="455">
        <v>235</v>
      </c>
      <c r="J23" s="455">
        <v>730</v>
      </c>
      <c r="K23" s="456">
        <v>20</v>
      </c>
    </row>
    <row r="24" spans="1:11" ht="18" customHeight="1">
      <c r="A24" s="162" t="s">
        <v>283</v>
      </c>
      <c r="B24" s="817"/>
      <c r="C24" s="560" t="s">
        <v>734</v>
      </c>
      <c r="D24" s="451">
        <v>1</v>
      </c>
      <c r="E24" s="451" t="s">
        <v>731</v>
      </c>
      <c r="F24" s="141"/>
      <c r="G24" s="835" t="str">
        <f t="shared" si="0"/>
        <v/>
      </c>
      <c r="H24" s="421">
        <v>395</v>
      </c>
      <c r="I24" s="455">
        <v>165</v>
      </c>
      <c r="J24" s="455">
        <v>220</v>
      </c>
      <c r="K24" s="456">
        <v>10</v>
      </c>
    </row>
    <row r="25" spans="1:11" ht="18" customHeight="1">
      <c r="A25" s="165" t="s">
        <v>283</v>
      </c>
      <c r="B25" s="819"/>
      <c r="C25" s="454" t="s">
        <v>734</v>
      </c>
      <c r="D25" s="452">
        <v>2</v>
      </c>
      <c r="E25" s="452" t="s">
        <v>731</v>
      </c>
      <c r="F25" s="142"/>
      <c r="G25" s="837" t="str">
        <f>IF(B25=1,H25,IF(B25=2,I25,IF(B25=3,J25,IF(B25=4,K25,IF(B25=5,I25+J25,+"")))))</f>
        <v/>
      </c>
      <c r="H25" s="420">
        <v>360</v>
      </c>
      <c r="I25" s="457">
        <v>145</v>
      </c>
      <c r="J25" s="457">
        <v>210</v>
      </c>
      <c r="K25" s="458">
        <v>5</v>
      </c>
    </row>
    <row r="26" spans="1:11" ht="18" customHeight="1">
      <c r="A26" s="462" t="s">
        <v>8</v>
      </c>
      <c r="B26" s="820"/>
      <c r="C26" s="453" t="s">
        <v>54</v>
      </c>
      <c r="D26" s="450">
        <v>1</v>
      </c>
      <c r="E26" s="450" t="s">
        <v>731</v>
      </c>
      <c r="F26" s="138"/>
      <c r="G26" s="834" t="str">
        <f t="shared" si="0"/>
        <v/>
      </c>
      <c r="H26" s="470">
        <v>140</v>
      </c>
      <c r="I26" s="326">
        <v>70</v>
      </c>
      <c r="J26" s="326">
        <v>70</v>
      </c>
      <c r="K26" s="327">
        <v>0</v>
      </c>
    </row>
    <row r="27" spans="1:11" ht="18" customHeight="1">
      <c r="A27" s="463" t="s">
        <v>8</v>
      </c>
      <c r="B27" s="817"/>
      <c r="C27" s="560" t="s">
        <v>54</v>
      </c>
      <c r="D27" s="451">
        <v>2</v>
      </c>
      <c r="E27" s="451" t="s">
        <v>731</v>
      </c>
      <c r="F27" s="141"/>
      <c r="G27" s="835" t="str">
        <f t="shared" si="0"/>
        <v/>
      </c>
      <c r="H27" s="421">
        <v>435</v>
      </c>
      <c r="I27" s="455">
        <v>275</v>
      </c>
      <c r="J27" s="455">
        <v>140</v>
      </c>
      <c r="K27" s="456">
        <v>20</v>
      </c>
    </row>
    <row r="28" spans="1:11" ht="18" customHeight="1">
      <c r="A28" s="463" t="s">
        <v>8</v>
      </c>
      <c r="B28" s="817"/>
      <c r="C28" s="560" t="s">
        <v>54</v>
      </c>
      <c r="D28" s="451">
        <v>3</v>
      </c>
      <c r="E28" s="451" t="s">
        <v>731</v>
      </c>
      <c r="F28" s="141"/>
      <c r="G28" s="835" t="str">
        <f t="shared" si="0"/>
        <v/>
      </c>
      <c r="H28" s="421">
        <v>335</v>
      </c>
      <c r="I28" s="455">
        <v>40</v>
      </c>
      <c r="J28" s="455">
        <v>290</v>
      </c>
      <c r="K28" s="456">
        <v>5</v>
      </c>
    </row>
    <row r="29" spans="1:11" ht="18" customHeight="1">
      <c r="A29" s="463" t="s">
        <v>8</v>
      </c>
      <c r="B29" s="817"/>
      <c r="C29" s="560" t="s">
        <v>55</v>
      </c>
      <c r="D29" s="451">
        <v>1</v>
      </c>
      <c r="E29" s="451" t="s">
        <v>731</v>
      </c>
      <c r="F29" s="141"/>
      <c r="G29" s="835" t="str">
        <f t="shared" si="0"/>
        <v/>
      </c>
      <c r="H29" s="421">
        <v>320</v>
      </c>
      <c r="I29" s="455">
        <v>130</v>
      </c>
      <c r="J29" s="455">
        <v>180</v>
      </c>
      <c r="K29" s="456">
        <v>10</v>
      </c>
    </row>
    <row r="30" spans="1:11" ht="18" customHeight="1">
      <c r="A30" s="463" t="s">
        <v>8</v>
      </c>
      <c r="B30" s="817"/>
      <c r="C30" s="560" t="s">
        <v>55</v>
      </c>
      <c r="D30" s="451" t="s">
        <v>9</v>
      </c>
      <c r="E30" s="451" t="s">
        <v>731</v>
      </c>
      <c r="F30" s="141"/>
      <c r="G30" s="835" t="str">
        <f t="shared" si="0"/>
        <v/>
      </c>
      <c r="H30" s="421">
        <v>245</v>
      </c>
      <c r="I30" s="455">
        <v>155</v>
      </c>
      <c r="J30" s="455">
        <v>80</v>
      </c>
      <c r="K30" s="456">
        <v>10</v>
      </c>
    </row>
    <row r="31" spans="1:11" ht="18" customHeight="1">
      <c r="A31" s="463" t="s">
        <v>8</v>
      </c>
      <c r="B31" s="817"/>
      <c r="C31" s="560" t="s">
        <v>55</v>
      </c>
      <c r="D31" s="451">
        <v>4</v>
      </c>
      <c r="E31" s="451" t="s">
        <v>731</v>
      </c>
      <c r="F31" s="141"/>
      <c r="G31" s="835" t="str">
        <f t="shared" si="0"/>
        <v/>
      </c>
      <c r="H31" s="421">
        <v>250</v>
      </c>
      <c r="I31" s="455">
        <v>110</v>
      </c>
      <c r="J31" s="455">
        <v>140</v>
      </c>
      <c r="K31" s="456">
        <v>0</v>
      </c>
    </row>
    <row r="32" spans="1:11" ht="18" customHeight="1">
      <c r="A32" s="463" t="s">
        <v>8</v>
      </c>
      <c r="B32" s="817"/>
      <c r="C32" s="560" t="s">
        <v>55</v>
      </c>
      <c r="D32" s="451">
        <v>5</v>
      </c>
      <c r="E32" s="451" t="s">
        <v>731</v>
      </c>
      <c r="F32" s="141"/>
      <c r="G32" s="835" t="str">
        <f t="shared" si="0"/>
        <v/>
      </c>
      <c r="H32" s="421">
        <v>475</v>
      </c>
      <c r="I32" s="455">
        <v>300</v>
      </c>
      <c r="J32" s="455">
        <v>160</v>
      </c>
      <c r="K32" s="456">
        <v>15</v>
      </c>
    </row>
    <row r="33" spans="1:11" ht="18" customHeight="1">
      <c r="A33" s="463" t="s">
        <v>8</v>
      </c>
      <c r="B33" s="817"/>
      <c r="C33" s="560" t="s">
        <v>314</v>
      </c>
      <c r="D33" s="451" t="s">
        <v>10</v>
      </c>
      <c r="E33" s="451" t="s">
        <v>731</v>
      </c>
      <c r="F33" s="141"/>
      <c r="G33" s="835" t="str">
        <f t="shared" si="0"/>
        <v/>
      </c>
      <c r="H33" s="421">
        <v>345</v>
      </c>
      <c r="I33" s="455">
        <v>255</v>
      </c>
      <c r="J33" s="455">
        <v>80</v>
      </c>
      <c r="K33" s="456">
        <v>10</v>
      </c>
    </row>
    <row r="34" spans="1:11" ht="18" customHeight="1">
      <c r="A34" s="463" t="s">
        <v>8</v>
      </c>
      <c r="B34" s="817"/>
      <c r="C34" s="560" t="s">
        <v>314</v>
      </c>
      <c r="D34" s="451">
        <v>3</v>
      </c>
      <c r="E34" s="451" t="s">
        <v>731</v>
      </c>
      <c r="F34" s="141"/>
      <c r="G34" s="835" t="str">
        <f t="shared" si="0"/>
        <v/>
      </c>
      <c r="H34" s="421">
        <v>370</v>
      </c>
      <c r="I34" s="455">
        <v>65</v>
      </c>
      <c r="J34" s="455">
        <v>300</v>
      </c>
      <c r="K34" s="456">
        <v>5</v>
      </c>
    </row>
    <row r="35" spans="1:11" ht="18" customHeight="1">
      <c r="A35" s="160" t="s">
        <v>8</v>
      </c>
      <c r="B35" s="821"/>
      <c r="C35" s="166" t="s">
        <v>56</v>
      </c>
      <c r="D35" s="164">
        <v>1</v>
      </c>
      <c r="E35" s="164" t="s">
        <v>731</v>
      </c>
      <c r="F35" s="152"/>
      <c r="G35" s="840" t="str">
        <f t="shared" si="0"/>
        <v/>
      </c>
      <c r="H35" s="421">
        <v>490</v>
      </c>
      <c r="I35" s="455">
        <v>145</v>
      </c>
      <c r="J35" s="455">
        <v>340</v>
      </c>
      <c r="K35" s="456">
        <v>5</v>
      </c>
    </row>
    <row r="36" spans="1:11" ht="18" customHeight="1">
      <c r="A36" s="463" t="s">
        <v>8</v>
      </c>
      <c r="B36" s="817"/>
      <c r="C36" s="560" t="s">
        <v>781</v>
      </c>
      <c r="D36" s="451">
        <v>1</v>
      </c>
      <c r="E36" s="451" t="s">
        <v>731</v>
      </c>
      <c r="F36" s="141"/>
      <c r="G36" s="835" t="str">
        <f t="shared" si="0"/>
        <v/>
      </c>
      <c r="H36" s="421">
        <v>150</v>
      </c>
      <c r="I36" s="455">
        <v>25</v>
      </c>
      <c r="J36" s="455">
        <v>120</v>
      </c>
      <c r="K36" s="456">
        <v>5</v>
      </c>
    </row>
    <row r="37" spans="1:11" ht="18" customHeight="1">
      <c r="A37" s="463" t="s">
        <v>8</v>
      </c>
      <c r="B37" s="817"/>
      <c r="C37" s="560" t="s">
        <v>781</v>
      </c>
      <c r="D37" s="451" t="s">
        <v>9</v>
      </c>
      <c r="E37" s="451" t="s">
        <v>731</v>
      </c>
      <c r="F37" s="141"/>
      <c r="G37" s="835" t="str">
        <f t="shared" si="0"/>
        <v/>
      </c>
      <c r="H37" s="421">
        <v>920</v>
      </c>
      <c r="I37" s="455">
        <v>400</v>
      </c>
      <c r="J37" s="455">
        <v>500</v>
      </c>
      <c r="K37" s="456">
        <v>20</v>
      </c>
    </row>
    <row r="38" spans="1:11" ht="18" customHeight="1">
      <c r="A38" s="464" t="s">
        <v>8</v>
      </c>
      <c r="B38" s="819"/>
      <c r="C38" s="454" t="s">
        <v>781</v>
      </c>
      <c r="D38" s="452">
        <v>4</v>
      </c>
      <c r="E38" s="452" t="s">
        <v>731</v>
      </c>
      <c r="F38" s="142"/>
      <c r="G38" s="837" t="str">
        <f t="shared" si="0"/>
        <v/>
      </c>
      <c r="H38" s="420">
        <v>250</v>
      </c>
      <c r="I38" s="457">
        <v>60</v>
      </c>
      <c r="J38" s="457">
        <v>170</v>
      </c>
      <c r="K38" s="458">
        <v>20</v>
      </c>
    </row>
    <row r="39" spans="1:11" ht="18" customHeight="1">
      <c r="C39" s="25"/>
      <c r="G39" s="845"/>
      <c r="H39" s="85"/>
      <c r="I39" s="85"/>
      <c r="J39" s="85"/>
      <c r="K39" s="241" t="s">
        <v>1062</v>
      </c>
    </row>
    <row r="40" spans="1:11" ht="18" customHeight="1">
      <c r="K40" s="25"/>
    </row>
    <row r="41" spans="1:11" ht="18" customHeight="1">
      <c r="C41" s="1142" t="s">
        <v>140</v>
      </c>
      <c r="D41" s="1143"/>
      <c r="E41" s="1143"/>
      <c r="F41" s="1144"/>
      <c r="G41" s="182" t="s">
        <v>308</v>
      </c>
      <c r="H41" s="146" t="s">
        <v>300</v>
      </c>
      <c r="I41" s="136" t="s">
        <v>301</v>
      </c>
      <c r="J41" s="137" t="s">
        <v>582</v>
      </c>
      <c r="K41" s="138" t="s">
        <v>729</v>
      </c>
    </row>
    <row r="42" spans="1:11" ht="18" customHeight="1">
      <c r="C42" s="1145"/>
      <c r="D42" s="1146"/>
      <c r="E42" s="1146"/>
      <c r="F42" s="1147"/>
      <c r="G42" s="151"/>
      <c r="H42" s="147" t="s">
        <v>728</v>
      </c>
      <c r="I42" s="139" t="s">
        <v>728</v>
      </c>
      <c r="J42" s="139" t="s">
        <v>728</v>
      </c>
      <c r="K42" s="140" t="s">
        <v>728</v>
      </c>
    </row>
    <row r="43" spans="1:11" ht="18" customHeight="1">
      <c r="C43" s="1148"/>
      <c r="D43" s="1149"/>
      <c r="E43" s="1149"/>
      <c r="F43" s="1150"/>
      <c r="G43" s="229">
        <f>SUM(G3:G38)</f>
        <v>0</v>
      </c>
      <c r="H43" s="143">
        <v>13395</v>
      </c>
      <c r="I43" s="144">
        <v>6360</v>
      </c>
      <c r="J43" s="144">
        <v>6740</v>
      </c>
      <c r="K43" s="145">
        <v>295</v>
      </c>
    </row>
    <row r="44" spans="1:11" ht="18" customHeight="1">
      <c r="H44" s="85"/>
      <c r="I44" s="85"/>
      <c r="J44" s="85"/>
      <c r="K44" s="310"/>
    </row>
  </sheetData>
  <sheetProtection selectLockedCells="1"/>
  <mergeCells count="1">
    <mergeCell ref="C41:F43"/>
  </mergeCells>
  <phoneticPr fontId="6"/>
  <printOptions horizontalCentered="1"/>
  <pageMargins left="0.39370078740157483" right="0" top="0.78740157480314965" bottom="0.39370078740157483" header="0.51181102362204722" footer="0.51181102362204722"/>
  <pageSetup paperSize="9" scale="125" orientation="portrait"/>
  <headerFooter alignWithMargins="0">
    <oddHeader>&amp;L&amp;"HG丸ｺﾞｼｯｸM-PRO,標準"&amp;F&amp;A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5"/>
  <dimension ref="A1:P75"/>
  <sheetViews>
    <sheetView workbookViewId="0">
      <selection activeCell="B67" sqref="B67"/>
    </sheetView>
  </sheetViews>
  <sheetFormatPr defaultColWidth="2.5" defaultRowHeight="18" customHeight="1"/>
  <cols>
    <col min="1" max="1" width="5.625" style="21" customWidth="1"/>
    <col min="2" max="2" width="3.875" style="22" customWidth="1"/>
    <col min="3" max="3" width="10.375" style="25" customWidth="1"/>
    <col min="4" max="4" width="3.875" style="22" customWidth="1"/>
    <col min="5" max="5" width="5.125" style="84" customWidth="1"/>
    <col min="6" max="6" width="3.875" style="21" customWidth="1"/>
    <col min="7" max="7" width="10.625" style="25" customWidth="1"/>
    <col min="8" max="10" width="8" style="25" customWidth="1"/>
    <col min="11" max="11" width="7.5" style="87" customWidth="1"/>
    <col min="12" max="16384" width="2.5" style="25"/>
  </cols>
  <sheetData>
    <row r="1" spans="1:16" ht="18" customHeight="1">
      <c r="A1" s="94"/>
      <c r="B1" s="89"/>
      <c r="C1" s="154" t="s">
        <v>443</v>
      </c>
      <c r="D1" s="89"/>
      <c r="E1" s="80"/>
      <c r="F1" s="850"/>
      <c r="G1" s="181" t="s">
        <v>308</v>
      </c>
      <c r="H1" s="146" t="s">
        <v>300</v>
      </c>
      <c r="I1" s="136" t="s">
        <v>301</v>
      </c>
      <c r="J1" s="137" t="s">
        <v>582</v>
      </c>
      <c r="K1" s="138" t="s">
        <v>729</v>
      </c>
    </row>
    <row r="2" spans="1:16" s="22" customFormat="1" ht="18" customHeight="1">
      <c r="A2" s="242"/>
      <c r="B2" s="24"/>
      <c r="C2" s="23"/>
      <c r="D2" s="24"/>
      <c r="E2" s="82"/>
      <c r="F2" s="851"/>
      <c r="G2" s="151" t="str">
        <f>IF(G75=0,"",G75)</f>
        <v/>
      </c>
      <c r="H2" s="147" t="s">
        <v>728</v>
      </c>
      <c r="I2" s="139" t="s">
        <v>728</v>
      </c>
      <c r="J2" s="139" t="s">
        <v>728</v>
      </c>
      <c r="K2" s="140" t="s">
        <v>728</v>
      </c>
    </row>
    <row r="3" spans="1:16" ht="18" customHeight="1">
      <c r="A3" s="852" t="s">
        <v>633</v>
      </c>
      <c r="B3" s="846"/>
      <c r="C3" s="453" t="s">
        <v>538</v>
      </c>
      <c r="D3" s="450">
        <v>1</v>
      </c>
      <c r="E3" s="450" t="s">
        <v>731</v>
      </c>
      <c r="F3" s="236"/>
      <c r="G3" s="834" t="str">
        <f t="shared" ref="G3:G66" si="0">IF(B3=1,H3,IF(B3=2,I3,IF(B3=3,J3,IF(B3=4,K3,IF(B3=5,I3+J3,+"")))))</f>
        <v/>
      </c>
      <c r="H3" s="148">
        <v>225</v>
      </c>
      <c r="I3" s="326">
        <v>225</v>
      </c>
      <c r="J3" s="326">
        <v>0</v>
      </c>
      <c r="K3" s="327">
        <v>0</v>
      </c>
    </row>
    <row r="4" spans="1:16" ht="18" customHeight="1">
      <c r="A4" s="161" t="s">
        <v>633</v>
      </c>
      <c r="B4" s="817"/>
      <c r="C4" s="560" t="s">
        <v>538</v>
      </c>
      <c r="D4" s="451">
        <v>2</v>
      </c>
      <c r="E4" s="451" t="s">
        <v>731</v>
      </c>
      <c r="F4" s="467"/>
      <c r="G4" s="835" t="str">
        <f t="shared" si="0"/>
        <v/>
      </c>
      <c r="H4" s="461">
        <v>230</v>
      </c>
      <c r="I4" s="455">
        <v>230</v>
      </c>
      <c r="J4" s="455">
        <v>0</v>
      </c>
      <c r="K4" s="456">
        <v>0</v>
      </c>
    </row>
    <row r="5" spans="1:16" ht="18" customHeight="1">
      <c r="A5" s="161" t="s">
        <v>633</v>
      </c>
      <c r="B5" s="817"/>
      <c r="C5" s="560" t="s">
        <v>538</v>
      </c>
      <c r="D5" s="451">
        <v>3</v>
      </c>
      <c r="E5" s="451" t="s">
        <v>731</v>
      </c>
      <c r="F5" s="467"/>
      <c r="G5" s="835" t="str">
        <f t="shared" si="0"/>
        <v/>
      </c>
      <c r="H5" s="461">
        <v>135</v>
      </c>
      <c r="I5" s="455">
        <v>135</v>
      </c>
      <c r="J5" s="455">
        <v>0</v>
      </c>
      <c r="K5" s="456">
        <v>0</v>
      </c>
    </row>
    <row r="6" spans="1:16" ht="18" customHeight="1">
      <c r="A6" s="319" t="s">
        <v>633</v>
      </c>
      <c r="B6" s="819"/>
      <c r="C6" s="454" t="s">
        <v>538</v>
      </c>
      <c r="D6" s="452">
        <v>4</v>
      </c>
      <c r="E6" s="452" t="s">
        <v>731</v>
      </c>
      <c r="F6" s="237"/>
      <c r="G6" s="837" t="str">
        <f t="shared" si="0"/>
        <v/>
      </c>
      <c r="H6" s="150">
        <v>290</v>
      </c>
      <c r="I6" s="457">
        <v>290</v>
      </c>
      <c r="J6" s="457">
        <v>0</v>
      </c>
      <c r="K6" s="458">
        <v>0</v>
      </c>
    </row>
    <row r="7" spans="1:16" ht="18" customHeight="1">
      <c r="A7" s="852" t="s">
        <v>648</v>
      </c>
      <c r="B7" s="846"/>
      <c r="C7" s="453" t="s">
        <v>541</v>
      </c>
      <c r="D7" s="450">
        <v>1</v>
      </c>
      <c r="E7" s="450" t="s">
        <v>731</v>
      </c>
      <c r="F7" s="469"/>
      <c r="G7" s="834" t="str">
        <f t="shared" si="0"/>
        <v/>
      </c>
      <c r="H7" s="148">
        <v>355</v>
      </c>
      <c r="I7" s="326">
        <v>355</v>
      </c>
      <c r="J7" s="326">
        <v>0</v>
      </c>
      <c r="K7" s="327">
        <v>0</v>
      </c>
      <c r="P7" s="90"/>
    </row>
    <row r="8" spans="1:16" ht="18" customHeight="1">
      <c r="A8" s="161" t="s">
        <v>648</v>
      </c>
      <c r="B8" s="817"/>
      <c r="C8" s="560" t="s">
        <v>541</v>
      </c>
      <c r="D8" s="451">
        <v>2</v>
      </c>
      <c r="E8" s="451" t="s">
        <v>731</v>
      </c>
      <c r="F8" s="465"/>
      <c r="G8" s="835" t="str">
        <f t="shared" si="0"/>
        <v/>
      </c>
      <c r="H8" s="461">
        <v>340</v>
      </c>
      <c r="I8" s="455">
        <v>340</v>
      </c>
      <c r="J8" s="455">
        <v>0</v>
      </c>
      <c r="K8" s="456">
        <v>0</v>
      </c>
    </row>
    <row r="9" spans="1:16" ht="18" customHeight="1">
      <c r="A9" s="161" t="s">
        <v>648</v>
      </c>
      <c r="B9" s="817"/>
      <c r="C9" s="560" t="s">
        <v>541</v>
      </c>
      <c r="D9" s="451">
        <v>3</v>
      </c>
      <c r="E9" s="451" t="s">
        <v>731</v>
      </c>
      <c r="F9" s="465"/>
      <c r="G9" s="835" t="str">
        <f t="shared" si="0"/>
        <v/>
      </c>
      <c r="H9" s="461">
        <v>280</v>
      </c>
      <c r="I9" s="455">
        <v>280</v>
      </c>
      <c r="J9" s="455">
        <v>0</v>
      </c>
      <c r="K9" s="456">
        <v>0</v>
      </c>
    </row>
    <row r="10" spans="1:16" ht="18" customHeight="1">
      <c r="A10" s="161" t="s">
        <v>648</v>
      </c>
      <c r="B10" s="817"/>
      <c r="C10" s="560" t="s">
        <v>541</v>
      </c>
      <c r="D10" s="451">
        <v>4</v>
      </c>
      <c r="E10" s="451" t="s">
        <v>731</v>
      </c>
      <c r="F10" s="465"/>
      <c r="G10" s="835" t="str">
        <f t="shared" si="0"/>
        <v/>
      </c>
      <c r="H10" s="461">
        <v>340</v>
      </c>
      <c r="I10" s="455">
        <v>335</v>
      </c>
      <c r="J10" s="455">
        <v>0</v>
      </c>
      <c r="K10" s="456">
        <v>5</v>
      </c>
    </row>
    <row r="11" spans="1:16" ht="18" customHeight="1">
      <c r="A11" s="161" t="s">
        <v>17</v>
      </c>
      <c r="B11" s="817"/>
      <c r="C11" s="560" t="s">
        <v>541</v>
      </c>
      <c r="D11" s="451">
        <v>5</v>
      </c>
      <c r="E11" s="451" t="s">
        <v>731</v>
      </c>
      <c r="F11" s="465"/>
      <c r="G11" s="835" t="str">
        <f t="shared" si="0"/>
        <v/>
      </c>
      <c r="H11" s="461">
        <v>320</v>
      </c>
      <c r="I11" s="455">
        <v>320</v>
      </c>
      <c r="J11" s="455">
        <v>0</v>
      </c>
      <c r="K11" s="456">
        <v>0</v>
      </c>
    </row>
    <row r="12" spans="1:16" ht="18" customHeight="1">
      <c r="A12" s="161" t="s">
        <v>648</v>
      </c>
      <c r="B12" s="817"/>
      <c r="C12" s="560" t="s">
        <v>540</v>
      </c>
      <c r="D12" s="451" t="s">
        <v>230</v>
      </c>
      <c r="E12" s="451" t="s">
        <v>731</v>
      </c>
      <c r="F12" s="465"/>
      <c r="G12" s="835" t="str">
        <f t="shared" si="0"/>
        <v/>
      </c>
      <c r="H12" s="461">
        <v>285</v>
      </c>
      <c r="I12" s="455">
        <v>280</v>
      </c>
      <c r="J12" s="455">
        <v>0</v>
      </c>
      <c r="K12" s="456">
        <v>5</v>
      </c>
    </row>
    <row r="13" spans="1:16" ht="18" customHeight="1">
      <c r="A13" s="161" t="s">
        <v>648</v>
      </c>
      <c r="B13" s="817"/>
      <c r="C13" s="560" t="s">
        <v>540</v>
      </c>
      <c r="D13" s="451">
        <v>3</v>
      </c>
      <c r="E13" s="451" t="s">
        <v>731</v>
      </c>
      <c r="F13" s="465"/>
      <c r="G13" s="835" t="str">
        <f t="shared" si="0"/>
        <v/>
      </c>
      <c r="H13" s="461">
        <v>180</v>
      </c>
      <c r="I13" s="455">
        <v>180</v>
      </c>
      <c r="J13" s="455">
        <v>0</v>
      </c>
      <c r="K13" s="456">
        <v>0</v>
      </c>
    </row>
    <row r="14" spans="1:16" ht="18" customHeight="1">
      <c r="A14" s="161" t="s">
        <v>648</v>
      </c>
      <c r="B14" s="817"/>
      <c r="C14" s="560" t="s">
        <v>539</v>
      </c>
      <c r="D14" s="451">
        <v>1</v>
      </c>
      <c r="E14" s="451" t="s">
        <v>731</v>
      </c>
      <c r="F14" s="467"/>
      <c r="G14" s="835" t="str">
        <f t="shared" si="0"/>
        <v/>
      </c>
      <c r="H14" s="461">
        <v>200</v>
      </c>
      <c r="I14" s="455">
        <v>200</v>
      </c>
      <c r="J14" s="455">
        <v>0</v>
      </c>
      <c r="K14" s="456">
        <v>0</v>
      </c>
    </row>
    <row r="15" spans="1:16" ht="18" customHeight="1">
      <c r="A15" s="161" t="s">
        <v>648</v>
      </c>
      <c r="B15" s="817"/>
      <c r="C15" s="560" t="s">
        <v>539</v>
      </c>
      <c r="D15" s="451">
        <v>2</v>
      </c>
      <c r="E15" s="451" t="s">
        <v>731</v>
      </c>
      <c r="F15" s="467"/>
      <c r="G15" s="835" t="str">
        <f t="shared" si="0"/>
        <v/>
      </c>
      <c r="H15" s="461">
        <v>280</v>
      </c>
      <c r="I15" s="455">
        <v>275</v>
      </c>
      <c r="J15" s="455">
        <v>0</v>
      </c>
      <c r="K15" s="456">
        <v>5</v>
      </c>
    </row>
    <row r="16" spans="1:16" ht="18" customHeight="1">
      <c r="A16" s="161" t="s">
        <v>648</v>
      </c>
      <c r="B16" s="817"/>
      <c r="C16" s="560" t="s">
        <v>539</v>
      </c>
      <c r="D16" s="451">
        <v>3</v>
      </c>
      <c r="E16" s="451" t="s">
        <v>731</v>
      </c>
      <c r="F16" s="467"/>
      <c r="G16" s="835" t="str">
        <f t="shared" si="0"/>
        <v/>
      </c>
      <c r="H16" s="461">
        <v>180</v>
      </c>
      <c r="I16" s="455">
        <v>180</v>
      </c>
      <c r="J16" s="455">
        <v>0</v>
      </c>
      <c r="K16" s="456">
        <v>0</v>
      </c>
    </row>
    <row r="17" spans="1:11" ht="18" customHeight="1">
      <c r="A17" s="161" t="s">
        <v>648</v>
      </c>
      <c r="B17" s="817"/>
      <c r="C17" s="560" t="s">
        <v>539</v>
      </c>
      <c r="D17" s="451">
        <v>4</v>
      </c>
      <c r="E17" s="451" t="s">
        <v>731</v>
      </c>
      <c r="F17" s="467"/>
      <c r="G17" s="835" t="str">
        <f t="shared" si="0"/>
        <v/>
      </c>
      <c r="H17" s="461">
        <v>250</v>
      </c>
      <c r="I17" s="455">
        <v>245</v>
      </c>
      <c r="J17" s="455">
        <v>0</v>
      </c>
      <c r="K17" s="456">
        <v>5</v>
      </c>
    </row>
    <row r="18" spans="1:11" ht="18" customHeight="1">
      <c r="A18" s="319" t="s">
        <v>648</v>
      </c>
      <c r="B18" s="819"/>
      <c r="C18" s="454" t="s">
        <v>539</v>
      </c>
      <c r="D18" s="452">
        <v>5</v>
      </c>
      <c r="E18" s="452" t="s">
        <v>731</v>
      </c>
      <c r="F18" s="237"/>
      <c r="G18" s="837" t="str">
        <f t="shared" si="0"/>
        <v/>
      </c>
      <c r="H18" s="150">
        <v>255</v>
      </c>
      <c r="I18" s="457">
        <v>255</v>
      </c>
      <c r="J18" s="457">
        <v>0</v>
      </c>
      <c r="K18" s="458">
        <v>0</v>
      </c>
    </row>
    <row r="19" spans="1:11" ht="18" customHeight="1">
      <c r="A19" s="320" t="s">
        <v>803</v>
      </c>
      <c r="B19" s="846"/>
      <c r="C19" s="453" t="s">
        <v>607</v>
      </c>
      <c r="D19" s="450"/>
      <c r="E19" s="450"/>
      <c r="F19" s="469"/>
      <c r="G19" s="834" t="str">
        <f t="shared" si="0"/>
        <v/>
      </c>
      <c r="H19" s="148">
        <v>400</v>
      </c>
      <c r="I19" s="326">
        <v>135</v>
      </c>
      <c r="J19" s="326">
        <v>260</v>
      </c>
      <c r="K19" s="327">
        <v>5</v>
      </c>
    </row>
    <row r="20" spans="1:11" ht="18" customHeight="1">
      <c r="A20" s="162" t="s">
        <v>803</v>
      </c>
      <c r="B20" s="817"/>
      <c r="C20" s="560" t="s">
        <v>307</v>
      </c>
      <c r="D20" s="451"/>
      <c r="E20" s="451"/>
      <c r="F20" s="465"/>
      <c r="G20" s="835" t="str">
        <f t="shared" si="0"/>
        <v/>
      </c>
      <c r="H20" s="461">
        <v>375</v>
      </c>
      <c r="I20" s="455">
        <v>340</v>
      </c>
      <c r="J20" s="455">
        <v>30</v>
      </c>
      <c r="K20" s="456">
        <v>5</v>
      </c>
    </row>
    <row r="21" spans="1:11" ht="18" customHeight="1">
      <c r="A21" s="163" t="s">
        <v>803</v>
      </c>
      <c r="B21" s="817"/>
      <c r="C21" s="166" t="s">
        <v>685</v>
      </c>
      <c r="D21" s="164"/>
      <c r="E21" s="164"/>
      <c r="F21" s="239"/>
      <c r="G21" s="840" t="str">
        <f t="shared" si="0"/>
        <v/>
      </c>
      <c r="H21" s="461">
        <v>550</v>
      </c>
      <c r="I21" s="455">
        <v>235</v>
      </c>
      <c r="J21" s="455">
        <v>290</v>
      </c>
      <c r="K21" s="456">
        <v>25</v>
      </c>
    </row>
    <row r="22" spans="1:11" ht="18" customHeight="1">
      <c r="A22" s="162" t="s">
        <v>803</v>
      </c>
      <c r="B22" s="817"/>
      <c r="C22" s="560" t="s">
        <v>686</v>
      </c>
      <c r="D22" s="451">
        <v>1</v>
      </c>
      <c r="E22" s="451" t="s">
        <v>731</v>
      </c>
      <c r="F22" s="465"/>
      <c r="G22" s="835" t="str">
        <f t="shared" si="0"/>
        <v/>
      </c>
      <c r="H22" s="461">
        <v>230</v>
      </c>
      <c r="I22" s="455">
        <v>105</v>
      </c>
      <c r="J22" s="455">
        <v>120</v>
      </c>
      <c r="K22" s="456">
        <v>5</v>
      </c>
    </row>
    <row r="23" spans="1:11" ht="18" customHeight="1">
      <c r="A23" s="162" t="s">
        <v>803</v>
      </c>
      <c r="B23" s="817"/>
      <c r="C23" s="560" t="s">
        <v>686</v>
      </c>
      <c r="D23" s="451">
        <v>2</v>
      </c>
      <c r="E23" s="451" t="s">
        <v>731</v>
      </c>
      <c r="F23" s="465"/>
      <c r="G23" s="835" t="str">
        <f t="shared" si="0"/>
        <v/>
      </c>
      <c r="H23" s="461">
        <v>170</v>
      </c>
      <c r="I23" s="455">
        <v>75</v>
      </c>
      <c r="J23" s="455">
        <v>90</v>
      </c>
      <c r="K23" s="456">
        <v>5</v>
      </c>
    </row>
    <row r="24" spans="1:11" ht="18" customHeight="1">
      <c r="A24" s="162" t="s">
        <v>803</v>
      </c>
      <c r="B24" s="817"/>
      <c r="C24" s="560" t="s">
        <v>686</v>
      </c>
      <c r="D24" s="451">
        <v>3</v>
      </c>
      <c r="E24" s="451" t="s">
        <v>731</v>
      </c>
      <c r="F24" s="465"/>
      <c r="G24" s="835" t="str">
        <f t="shared" si="0"/>
        <v/>
      </c>
      <c r="H24" s="461">
        <v>205</v>
      </c>
      <c r="I24" s="455">
        <v>120</v>
      </c>
      <c r="J24" s="455">
        <v>80</v>
      </c>
      <c r="K24" s="456">
        <v>5</v>
      </c>
    </row>
    <row r="25" spans="1:11" ht="18" customHeight="1">
      <c r="A25" s="162" t="s">
        <v>803</v>
      </c>
      <c r="B25" s="817"/>
      <c r="C25" s="560" t="s">
        <v>686</v>
      </c>
      <c r="D25" s="451">
        <v>4</v>
      </c>
      <c r="E25" s="451" t="s">
        <v>731</v>
      </c>
      <c r="F25" s="465"/>
      <c r="G25" s="835" t="str">
        <f t="shared" si="0"/>
        <v/>
      </c>
      <c r="H25" s="461">
        <v>285</v>
      </c>
      <c r="I25" s="455">
        <v>165</v>
      </c>
      <c r="J25" s="455">
        <v>110</v>
      </c>
      <c r="K25" s="456">
        <v>10</v>
      </c>
    </row>
    <row r="26" spans="1:11" ht="18" customHeight="1">
      <c r="A26" s="162" t="s">
        <v>803</v>
      </c>
      <c r="B26" s="817"/>
      <c r="C26" s="560" t="s">
        <v>686</v>
      </c>
      <c r="D26" s="451">
        <v>5</v>
      </c>
      <c r="E26" s="451" t="s">
        <v>731</v>
      </c>
      <c r="F26" s="465"/>
      <c r="G26" s="835" t="str">
        <f t="shared" si="0"/>
        <v/>
      </c>
      <c r="H26" s="461">
        <v>245</v>
      </c>
      <c r="I26" s="455">
        <v>145</v>
      </c>
      <c r="J26" s="455">
        <v>80</v>
      </c>
      <c r="K26" s="456">
        <v>20</v>
      </c>
    </row>
    <row r="27" spans="1:11" ht="18" customHeight="1">
      <c r="A27" s="162" t="s">
        <v>803</v>
      </c>
      <c r="B27" s="817"/>
      <c r="C27" s="560" t="s">
        <v>686</v>
      </c>
      <c r="D27" s="451">
        <v>6</v>
      </c>
      <c r="E27" s="451" t="s">
        <v>731</v>
      </c>
      <c r="F27" s="465"/>
      <c r="G27" s="835" t="str">
        <f t="shared" si="0"/>
        <v/>
      </c>
      <c r="H27" s="461">
        <v>160</v>
      </c>
      <c r="I27" s="455">
        <v>100</v>
      </c>
      <c r="J27" s="455">
        <v>50</v>
      </c>
      <c r="K27" s="456">
        <v>10</v>
      </c>
    </row>
    <row r="28" spans="1:11" ht="18" customHeight="1">
      <c r="A28" s="162" t="s">
        <v>803</v>
      </c>
      <c r="B28" s="817"/>
      <c r="C28" s="560" t="s">
        <v>687</v>
      </c>
      <c r="D28" s="451">
        <v>1</v>
      </c>
      <c r="E28" s="451" t="s">
        <v>731</v>
      </c>
      <c r="F28" s="465"/>
      <c r="G28" s="835" t="str">
        <f t="shared" si="0"/>
        <v/>
      </c>
      <c r="H28" s="461">
        <v>305</v>
      </c>
      <c r="I28" s="455">
        <v>215</v>
      </c>
      <c r="J28" s="455">
        <v>90</v>
      </c>
      <c r="K28" s="456">
        <v>0</v>
      </c>
    </row>
    <row r="29" spans="1:11" ht="18" customHeight="1">
      <c r="A29" s="162" t="s">
        <v>803</v>
      </c>
      <c r="B29" s="817"/>
      <c r="C29" s="560" t="s">
        <v>687</v>
      </c>
      <c r="D29" s="451">
        <v>2</v>
      </c>
      <c r="E29" s="451" t="s">
        <v>731</v>
      </c>
      <c r="F29" s="465"/>
      <c r="G29" s="835" t="str">
        <f t="shared" si="0"/>
        <v/>
      </c>
      <c r="H29" s="461">
        <v>210</v>
      </c>
      <c r="I29" s="455">
        <v>195</v>
      </c>
      <c r="J29" s="455">
        <v>10</v>
      </c>
      <c r="K29" s="456">
        <v>5</v>
      </c>
    </row>
    <row r="30" spans="1:11" ht="18" customHeight="1">
      <c r="A30" s="162" t="s">
        <v>803</v>
      </c>
      <c r="B30" s="817"/>
      <c r="C30" s="560" t="s">
        <v>687</v>
      </c>
      <c r="D30" s="451" t="s">
        <v>305</v>
      </c>
      <c r="E30" s="451" t="s">
        <v>731</v>
      </c>
      <c r="F30" s="465"/>
      <c r="G30" s="835" t="str">
        <f t="shared" si="0"/>
        <v/>
      </c>
      <c r="H30" s="461">
        <v>285</v>
      </c>
      <c r="I30" s="455">
        <v>170</v>
      </c>
      <c r="J30" s="455">
        <v>110</v>
      </c>
      <c r="K30" s="456">
        <v>5</v>
      </c>
    </row>
    <row r="31" spans="1:11" ht="18" customHeight="1">
      <c r="A31" s="162" t="s">
        <v>803</v>
      </c>
      <c r="B31" s="817"/>
      <c r="C31" s="560" t="s">
        <v>687</v>
      </c>
      <c r="D31" s="451">
        <v>4</v>
      </c>
      <c r="E31" s="451" t="s">
        <v>731</v>
      </c>
      <c r="F31" s="465"/>
      <c r="G31" s="835" t="str">
        <f t="shared" si="0"/>
        <v/>
      </c>
      <c r="H31" s="461">
        <v>365</v>
      </c>
      <c r="I31" s="455">
        <v>260</v>
      </c>
      <c r="J31" s="455">
        <v>100</v>
      </c>
      <c r="K31" s="456">
        <v>5</v>
      </c>
    </row>
    <row r="32" spans="1:11" ht="18" customHeight="1">
      <c r="A32" s="162" t="s">
        <v>803</v>
      </c>
      <c r="B32" s="817"/>
      <c r="C32" s="560" t="s">
        <v>687</v>
      </c>
      <c r="D32" s="451">
        <v>5</v>
      </c>
      <c r="E32" s="451" t="s">
        <v>731</v>
      </c>
      <c r="F32" s="465"/>
      <c r="G32" s="835" t="str">
        <f t="shared" si="0"/>
        <v/>
      </c>
      <c r="H32" s="461">
        <v>290</v>
      </c>
      <c r="I32" s="455">
        <v>275</v>
      </c>
      <c r="J32" s="455">
        <v>10</v>
      </c>
      <c r="K32" s="456">
        <v>5</v>
      </c>
    </row>
    <row r="33" spans="1:11" ht="18" customHeight="1">
      <c r="A33" s="162" t="s">
        <v>803</v>
      </c>
      <c r="B33" s="817"/>
      <c r="C33" s="560" t="s">
        <v>723</v>
      </c>
      <c r="D33" s="451"/>
      <c r="E33" s="451"/>
      <c r="F33" s="465" t="s">
        <v>34</v>
      </c>
      <c r="G33" s="835" t="str">
        <f t="shared" si="0"/>
        <v/>
      </c>
      <c r="H33" s="461">
        <v>1100</v>
      </c>
      <c r="I33" s="455">
        <v>605</v>
      </c>
      <c r="J33" s="455">
        <v>460</v>
      </c>
      <c r="K33" s="456">
        <v>35</v>
      </c>
    </row>
    <row r="34" spans="1:11" ht="18" customHeight="1">
      <c r="A34" s="162" t="s">
        <v>803</v>
      </c>
      <c r="B34" s="817"/>
      <c r="C34" s="560" t="s">
        <v>724</v>
      </c>
      <c r="D34" s="451">
        <v>1</v>
      </c>
      <c r="E34" s="451" t="s">
        <v>731</v>
      </c>
      <c r="F34" s="465"/>
      <c r="G34" s="835" t="str">
        <f t="shared" si="0"/>
        <v/>
      </c>
      <c r="H34" s="461">
        <v>295</v>
      </c>
      <c r="I34" s="455">
        <v>145</v>
      </c>
      <c r="J34" s="455">
        <v>130</v>
      </c>
      <c r="K34" s="456">
        <v>20</v>
      </c>
    </row>
    <row r="35" spans="1:11" ht="18" customHeight="1">
      <c r="A35" s="162" t="s">
        <v>803</v>
      </c>
      <c r="B35" s="817"/>
      <c r="C35" s="560" t="s">
        <v>724</v>
      </c>
      <c r="D35" s="451">
        <v>2</v>
      </c>
      <c r="E35" s="451" t="s">
        <v>731</v>
      </c>
      <c r="F35" s="465"/>
      <c r="G35" s="835" t="str">
        <f t="shared" si="0"/>
        <v/>
      </c>
      <c r="H35" s="461">
        <v>330</v>
      </c>
      <c r="I35" s="455">
        <v>120</v>
      </c>
      <c r="J35" s="455">
        <v>200</v>
      </c>
      <c r="K35" s="456">
        <v>10</v>
      </c>
    </row>
    <row r="36" spans="1:11" ht="18" customHeight="1">
      <c r="A36" s="162" t="s">
        <v>803</v>
      </c>
      <c r="B36" s="817"/>
      <c r="C36" s="560" t="s">
        <v>724</v>
      </c>
      <c r="D36" s="451">
        <v>3</v>
      </c>
      <c r="E36" s="451" t="s">
        <v>731</v>
      </c>
      <c r="F36" s="465"/>
      <c r="G36" s="835" t="str">
        <f t="shared" si="0"/>
        <v/>
      </c>
      <c r="H36" s="461">
        <v>375</v>
      </c>
      <c r="I36" s="455">
        <v>115</v>
      </c>
      <c r="J36" s="455">
        <v>250</v>
      </c>
      <c r="K36" s="456">
        <v>10</v>
      </c>
    </row>
    <row r="37" spans="1:11" ht="18" customHeight="1">
      <c r="A37" s="162" t="s">
        <v>803</v>
      </c>
      <c r="B37" s="817"/>
      <c r="C37" s="560" t="s">
        <v>724</v>
      </c>
      <c r="D37" s="451">
        <v>4</v>
      </c>
      <c r="E37" s="451" t="s">
        <v>731</v>
      </c>
      <c r="F37" s="465"/>
      <c r="G37" s="835" t="str">
        <f t="shared" si="0"/>
        <v/>
      </c>
      <c r="H37" s="461">
        <v>395</v>
      </c>
      <c r="I37" s="455">
        <v>175</v>
      </c>
      <c r="J37" s="455">
        <v>210</v>
      </c>
      <c r="K37" s="456">
        <v>10</v>
      </c>
    </row>
    <row r="38" spans="1:11" ht="18" customHeight="1">
      <c r="A38" s="162" t="s">
        <v>803</v>
      </c>
      <c r="B38" s="817"/>
      <c r="C38" s="560" t="s">
        <v>724</v>
      </c>
      <c r="D38" s="451">
        <v>5</v>
      </c>
      <c r="E38" s="451" t="s">
        <v>731</v>
      </c>
      <c r="F38" s="465"/>
      <c r="G38" s="835" t="str">
        <f t="shared" si="0"/>
        <v/>
      </c>
      <c r="H38" s="461">
        <v>390</v>
      </c>
      <c r="I38" s="455">
        <v>180</v>
      </c>
      <c r="J38" s="455">
        <v>200</v>
      </c>
      <c r="K38" s="456">
        <v>10</v>
      </c>
    </row>
    <row r="39" spans="1:11" ht="18" customHeight="1">
      <c r="A39" s="162" t="s">
        <v>803</v>
      </c>
      <c r="B39" s="817"/>
      <c r="C39" s="560" t="s">
        <v>724</v>
      </c>
      <c r="D39" s="451">
        <v>6</v>
      </c>
      <c r="E39" s="451" t="s">
        <v>731</v>
      </c>
      <c r="F39" s="465"/>
      <c r="G39" s="835" t="str">
        <f t="shared" si="0"/>
        <v/>
      </c>
      <c r="H39" s="461">
        <v>365</v>
      </c>
      <c r="I39" s="455">
        <v>105</v>
      </c>
      <c r="J39" s="455">
        <v>250</v>
      </c>
      <c r="K39" s="456">
        <v>10</v>
      </c>
    </row>
    <row r="40" spans="1:11" ht="18" customHeight="1">
      <c r="A40" s="162" t="s">
        <v>803</v>
      </c>
      <c r="B40" s="817"/>
      <c r="C40" s="560" t="s">
        <v>724</v>
      </c>
      <c r="D40" s="451">
        <v>7</v>
      </c>
      <c r="E40" s="451" t="s">
        <v>731</v>
      </c>
      <c r="F40" s="465"/>
      <c r="G40" s="835" t="str">
        <f t="shared" si="0"/>
        <v/>
      </c>
      <c r="H40" s="461">
        <v>380</v>
      </c>
      <c r="I40" s="455">
        <v>170</v>
      </c>
      <c r="J40" s="455">
        <v>190</v>
      </c>
      <c r="K40" s="456">
        <v>20</v>
      </c>
    </row>
    <row r="41" spans="1:11" ht="18" customHeight="1">
      <c r="A41" s="162" t="s">
        <v>803</v>
      </c>
      <c r="B41" s="817"/>
      <c r="C41" s="560" t="s">
        <v>724</v>
      </c>
      <c r="D41" s="451" t="s">
        <v>608</v>
      </c>
      <c r="E41" s="451" t="s">
        <v>731</v>
      </c>
      <c r="F41" s="467"/>
      <c r="G41" s="835" t="str">
        <f t="shared" si="0"/>
        <v/>
      </c>
      <c r="H41" s="461">
        <v>190</v>
      </c>
      <c r="I41" s="455">
        <v>115</v>
      </c>
      <c r="J41" s="455">
        <v>70</v>
      </c>
      <c r="K41" s="456">
        <v>5</v>
      </c>
    </row>
    <row r="42" spans="1:11" ht="18" customHeight="1">
      <c r="A42" s="162" t="s">
        <v>803</v>
      </c>
      <c r="B42" s="817"/>
      <c r="C42" s="560" t="s">
        <v>725</v>
      </c>
      <c r="D42" s="451">
        <v>1</v>
      </c>
      <c r="E42" s="451" t="s">
        <v>731</v>
      </c>
      <c r="F42" s="465"/>
      <c r="G42" s="835" t="str">
        <f t="shared" si="0"/>
        <v/>
      </c>
      <c r="H42" s="461">
        <v>180</v>
      </c>
      <c r="I42" s="455">
        <v>75</v>
      </c>
      <c r="J42" s="455">
        <v>100</v>
      </c>
      <c r="K42" s="456">
        <v>5</v>
      </c>
    </row>
    <row r="43" spans="1:11" ht="18" customHeight="1">
      <c r="A43" s="162" t="s">
        <v>803</v>
      </c>
      <c r="B43" s="817"/>
      <c r="C43" s="560" t="s">
        <v>725</v>
      </c>
      <c r="D43" s="451">
        <v>2</v>
      </c>
      <c r="E43" s="451" t="s">
        <v>731</v>
      </c>
      <c r="F43" s="465"/>
      <c r="G43" s="835" t="str">
        <f t="shared" si="0"/>
        <v/>
      </c>
      <c r="H43" s="461">
        <v>165</v>
      </c>
      <c r="I43" s="455">
        <v>120</v>
      </c>
      <c r="J43" s="455">
        <v>40</v>
      </c>
      <c r="K43" s="456">
        <v>5</v>
      </c>
    </row>
    <row r="44" spans="1:11" ht="18" customHeight="1">
      <c r="A44" s="162" t="s">
        <v>803</v>
      </c>
      <c r="B44" s="817"/>
      <c r="C44" s="560" t="s">
        <v>725</v>
      </c>
      <c r="D44" s="451">
        <v>3</v>
      </c>
      <c r="E44" s="451" t="s">
        <v>731</v>
      </c>
      <c r="F44" s="465"/>
      <c r="G44" s="835" t="str">
        <f t="shared" si="0"/>
        <v/>
      </c>
      <c r="H44" s="461">
        <v>175</v>
      </c>
      <c r="I44" s="455">
        <v>70</v>
      </c>
      <c r="J44" s="455">
        <v>100</v>
      </c>
      <c r="K44" s="456">
        <v>5</v>
      </c>
    </row>
    <row r="45" spans="1:11" ht="18" customHeight="1">
      <c r="A45" s="162" t="s">
        <v>803</v>
      </c>
      <c r="B45" s="817"/>
      <c r="C45" s="560" t="s">
        <v>726</v>
      </c>
      <c r="D45" s="451">
        <v>1</v>
      </c>
      <c r="E45" s="451" t="s">
        <v>731</v>
      </c>
      <c r="F45" s="465"/>
      <c r="G45" s="835" t="str">
        <f t="shared" si="0"/>
        <v/>
      </c>
      <c r="H45" s="461">
        <v>225</v>
      </c>
      <c r="I45" s="455">
        <v>175</v>
      </c>
      <c r="J45" s="455">
        <v>40</v>
      </c>
      <c r="K45" s="456">
        <v>10</v>
      </c>
    </row>
    <row r="46" spans="1:11" ht="18" customHeight="1">
      <c r="A46" s="165" t="s">
        <v>803</v>
      </c>
      <c r="B46" s="819"/>
      <c r="C46" s="454" t="s">
        <v>726</v>
      </c>
      <c r="D46" s="452">
        <v>2</v>
      </c>
      <c r="E46" s="452" t="s">
        <v>731</v>
      </c>
      <c r="F46" s="466"/>
      <c r="G46" s="837" t="str">
        <f t="shared" si="0"/>
        <v/>
      </c>
      <c r="H46" s="150">
        <v>345</v>
      </c>
      <c r="I46" s="457">
        <v>110</v>
      </c>
      <c r="J46" s="457">
        <v>230</v>
      </c>
      <c r="K46" s="458">
        <v>5</v>
      </c>
    </row>
    <row r="47" spans="1:11" ht="18" customHeight="1">
      <c r="A47" s="320" t="s">
        <v>233</v>
      </c>
      <c r="B47" s="846"/>
      <c r="C47" s="453" t="s">
        <v>234</v>
      </c>
      <c r="D47" s="450"/>
      <c r="E47" s="450"/>
      <c r="F47" s="236"/>
      <c r="G47" s="834" t="str">
        <f t="shared" si="0"/>
        <v/>
      </c>
      <c r="H47" s="148">
        <v>890</v>
      </c>
      <c r="I47" s="326">
        <v>500</v>
      </c>
      <c r="J47" s="326">
        <v>360</v>
      </c>
      <c r="K47" s="327">
        <v>30</v>
      </c>
    </row>
    <row r="48" spans="1:11" ht="18" customHeight="1">
      <c r="A48" s="162" t="s">
        <v>233</v>
      </c>
      <c r="B48" s="817"/>
      <c r="C48" s="560" t="s">
        <v>235</v>
      </c>
      <c r="D48" s="451">
        <v>1</v>
      </c>
      <c r="E48" s="451" t="s">
        <v>731</v>
      </c>
      <c r="F48" s="465"/>
      <c r="G48" s="835" t="str">
        <f t="shared" si="0"/>
        <v/>
      </c>
      <c r="H48" s="461">
        <v>250</v>
      </c>
      <c r="I48" s="455">
        <v>245</v>
      </c>
      <c r="J48" s="455">
        <v>0</v>
      </c>
      <c r="K48" s="456">
        <v>5</v>
      </c>
    </row>
    <row r="49" spans="1:11" ht="18" customHeight="1">
      <c r="A49" s="162" t="s">
        <v>233</v>
      </c>
      <c r="B49" s="817"/>
      <c r="C49" s="560" t="s">
        <v>235</v>
      </c>
      <c r="D49" s="451">
        <v>2</v>
      </c>
      <c r="E49" s="451" t="s">
        <v>731</v>
      </c>
      <c r="F49" s="465"/>
      <c r="G49" s="835" t="str">
        <f t="shared" si="0"/>
        <v/>
      </c>
      <c r="H49" s="461">
        <v>320</v>
      </c>
      <c r="I49" s="455">
        <v>315</v>
      </c>
      <c r="J49" s="455">
        <v>0</v>
      </c>
      <c r="K49" s="456">
        <v>5</v>
      </c>
    </row>
    <row r="50" spans="1:11" ht="18" customHeight="1">
      <c r="A50" s="162" t="s">
        <v>233</v>
      </c>
      <c r="B50" s="817"/>
      <c r="C50" s="560" t="s">
        <v>236</v>
      </c>
      <c r="D50" s="451">
        <v>1</v>
      </c>
      <c r="E50" s="451" t="s">
        <v>731</v>
      </c>
      <c r="F50" s="465"/>
      <c r="G50" s="835" t="str">
        <f t="shared" si="0"/>
        <v/>
      </c>
      <c r="H50" s="461">
        <v>280</v>
      </c>
      <c r="I50" s="455">
        <v>155</v>
      </c>
      <c r="J50" s="455">
        <v>120</v>
      </c>
      <c r="K50" s="456">
        <v>5</v>
      </c>
    </row>
    <row r="51" spans="1:11" ht="18" customHeight="1">
      <c r="A51" s="162" t="s">
        <v>233</v>
      </c>
      <c r="B51" s="817"/>
      <c r="C51" s="560" t="s">
        <v>236</v>
      </c>
      <c r="D51" s="451">
        <v>2</v>
      </c>
      <c r="E51" s="451" t="s">
        <v>731</v>
      </c>
      <c r="F51" s="465"/>
      <c r="G51" s="835" t="str">
        <f t="shared" si="0"/>
        <v/>
      </c>
      <c r="H51" s="461">
        <v>155</v>
      </c>
      <c r="I51" s="455">
        <v>70</v>
      </c>
      <c r="J51" s="455">
        <v>75</v>
      </c>
      <c r="K51" s="456">
        <v>10</v>
      </c>
    </row>
    <row r="52" spans="1:11" ht="18" customHeight="1">
      <c r="A52" s="162" t="s">
        <v>233</v>
      </c>
      <c r="B52" s="817"/>
      <c r="C52" s="560" t="s">
        <v>236</v>
      </c>
      <c r="D52" s="451">
        <v>4</v>
      </c>
      <c r="E52" s="451" t="s">
        <v>731</v>
      </c>
      <c r="F52" s="465"/>
      <c r="G52" s="835" t="str">
        <f t="shared" si="0"/>
        <v/>
      </c>
      <c r="H52" s="461">
        <v>170</v>
      </c>
      <c r="I52" s="455">
        <v>80</v>
      </c>
      <c r="J52" s="455">
        <v>85</v>
      </c>
      <c r="K52" s="456">
        <v>5</v>
      </c>
    </row>
    <row r="53" spans="1:11" ht="18" customHeight="1">
      <c r="A53" s="162" t="s">
        <v>233</v>
      </c>
      <c r="B53" s="817"/>
      <c r="C53" s="560" t="s">
        <v>236</v>
      </c>
      <c r="D53" s="451">
        <v>5</v>
      </c>
      <c r="E53" s="451" t="s">
        <v>731</v>
      </c>
      <c r="F53" s="465"/>
      <c r="G53" s="835" t="str">
        <f t="shared" si="0"/>
        <v/>
      </c>
      <c r="H53" s="461">
        <v>100</v>
      </c>
      <c r="I53" s="455">
        <v>90</v>
      </c>
      <c r="J53" s="455">
        <v>10</v>
      </c>
      <c r="K53" s="456">
        <v>0</v>
      </c>
    </row>
    <row r="54" spans="1:11" ht="18" customHeight="1">
      <c r="A54" s="162" t="s">
        <v>233</v>
      </c>
      <c r="B54" s="817"/>
      <c r="C54" s="560" t="s">
        <v>236</v>
      </c>
      <c r="D54" s="451">
        <v>6</v>
      </c>
      <c r="E54" s="451" t="s">
        <v>731</v>
      </c>
      <c r="F54" s="465"/>
      <c r="G54" s="835" t="str">
        <f t="shared" si="0"/>
        <v/>
      </c>
      <c r="H54" s="461">
        <v>255</v>
      </c>
      <c r="I54" s="455">
        <v>80</v>
      </c>
      <c r="J54" s="455">
        <v>170</v>
      </c>
      <c r="K54" s="456">
        <v>5</v>
      </c>
    </row>
    <row r="55" spans="1:11" ht="18" customHeight="1">
      <c r="A55" s="162" t="s">
        <v>233</v>
      </c>
      <c r="B55" s="817"/>
      <c r="C55" s="560" t="s">
        <v>236</v>
      </c>
      <c r="D55" s="451">
        <v>7</v>
      </c>
      <c r="E55" s="451" t="s">
        <v>731</v>
      </c>
      <c r="F55" s="465"/>
      <c r="G55" s="835" t="str">
        <f t="shared" si="0"/>
        <v/>
      </c>
      <c r="H55" s="461">
        <v>165</v>
      </c>
      <c r="I55" s="455">
        <v>115</v>
      </c>
      <c r="J55" s="455">
        <v>45</v>
      </c>
      <c r="K55" s="456">
        <v>5</v>
      </c>
    </row>
    <row r="56" spans="1:11" ht="18" customHeight="1">
      <c r="A56" s="162" t="s">
        <v>233</v>
      </c>
      <c r="B56" s="817"/>
      <c r="C56" s="560" t="s">
        <v>237</v>
      </c>
      <c r="D56" s="451"/>
      <c r="E56" s="451"/>
      <c r="F56" s="465"/>
      <c r="G56" s="835" t="str">
        <f t="shared" si="0"/>
        <v/>
      </c>
      <c r="H56" s="461">
        <v>100</v>
      </c>
      <c r="I56" s="455">
        <v>50</v>
      </c>
      <c r="J56" s="455">
        <v>40</v>
      </c>
      <c r="K56" s="456">
        <v>10</v>
      </c>
    </row>
    <row r="57" spans="1:11" ht="18" customHeight="1">
      <c r="A57" s="162" t="s">
        <v>233</v>
      </c>
      <c r="B57" s="817"/>
      <c r="C57" s="560" t="s">
        <v>688</v>
      </c>
      <c r="D57" s="451"/>
      <c r="E57" s="451"/>
      <c r="F57" s="465"/>
      <c r="G57" s="835" t="str">
        <f t="shared" si="0"/>
        <v/>
      </c>
      <c r="H57" s="461">
        <v>610</v>
      </c>
      <c r="I57" s="455">
        <v>235</v>
      </c>
      <c r="J57" s="455">
        <v>360</v>
      </c>
      <c r="K57" s="456">
        <v>15</v>
      </c>
    </row>
    <row r="58" spans="1:11" ht="18" customHeight="1">
      <c r="A58" s="162" t="s">
        <v>233</v>
      </c>
      <c r="B58" s="817"/>
      <c r="C58" s="560" t="s">
        <v>691</v>
      </c>
      <c r="D58" s="451">
        <v>3</v>
      </c>
      <c r="E58" s="451" t="s">
        <v>731</v>
      </c>
      <c r="F58" s="465"/>
      <c r="G58" s="835" t="str">
        <f t="shared" si="0"/>
        <v/>
      </c>
      <c r="H58" s="461">
        <v>365</v>
      </c>
      <c r="I58" s="455">
        <v>160</v>
      </c>
      <c r="J58" s="455">
        <v>200</v>
      </c>
      <c r="K58" s="456">
        <v>5</v>
      </c>
    </row>
    <row r="59" spans="1:11" ht="18" customHeight="1">
      <c r="A59" s="162" t="s">
        <v>233</v>
      </c>
      <c r="B59" s="817"/>
      <c r="C59" s="560" t="s">
        <v>691</v>
      </c>
      <c r="D59" s="451">
        <v>4</v>
      </c>
      <c r="E59" s="451" t="s">
        <v>731</v>
      </c>
      <c r="F59" s="465"/>
      <c r="G59" s="835" t="str">
        <f t="shared" si="0"/>
        <v/>
      </c>
      <c r="H59" s="461">
        <v>230</v>
      </c>
      <c r="I59" s="455">
        <v>170</v>
      </c>
      <c r="J59" s="455">
        <v>60</v>
      </c>
      <c r="K59" s="456">
        <v>0</v>
      </c>
    </row>
    <row r="60" spans="1:11" ht="18" customHeight="1">
      <c r="A60" s="162" t="s">
        <v>233</v>
      </c>
      <c r="B60" s="817"/>
      <c r="C60" s="560" t="s">
        <v>691</v>
      </c>
      <c r="D60" s="451">
        <v>5</v>
      </c>
      <c r="E60" s="451" t="s">
        <v>731</v>
      </c>
      <c r="F60" s="465"/>
      <c r="G60" s="835" t="str">
        <f t="shared" si="0"/>
        <v/>
      </c>
      <c r="H60" s="461">
        <v>335</v>
      </c>
      <c r="I60" s="455">
        <v>110</v>
      </c>
      <c r="J60" s="455">
        <v>195</v>
      </c>
      <c r="K60" s="456">
        <v>30</v>
      </c>
    </row>
    <row r="61" spans="1:11" ht="18" customHeight="1">
      <c r="A61" s="162" t="s">
        <v>233</v>
      </c>
      <c r="B61" s="817"/>
      <c r="C61" s="560" t="s">
        <v>691</v>
      </c>
      <c r="D61" s="451">
        <v>6</v>
      </c>
      <c r="E61" s="451" t="s">
        <v>731</v>
      </c>
      <c r="F61" s="465"/>
      <c r="G61" s="835" t="str">
        <f t="shared" si="0"/>
        <v/>
      </c>
      <c r="H61" s="461">
        <v>180</v>
      </c>
      <c r="I61" s="455">
        <v>80</v>
      </c>
      <c r="J61" s="455">
        <v>95</v>
      </c>
      <c r="K61" s="456">
        <v>5</v>
      </c>
    </row>
    <row r="62" spans="1:11" ht="18" customHeight="1">
      <c r="A62" s="162" t="s">
        <v>233</v>
      </c>
      <c r="B62" s="817"/>
      <c r="C62" s="560" t="s">
        <v>691</v>
      </c>
      <c r="D62" s="451">
        <v>7</v>
      </c>
      <c r="E62" s="451" t="s">
        <v>731</v>
      </c>
      <c r="F62" s="465"/>
      <c r="G62" s="835" t="str">
        <f t="shared" si="0"/>
        <v/>
      </c>
      <c r="H62" s="461">
        <v>220</v>
      </c>
      <c r="I62" s="455">
        <v>140</v>
      </c>
      <c r="J62" s="455">
        <v>70</v>
      </c>
      <c r="K62" s="456">
        <v>10</v>
      </c>
    </row>
    <row r="63" spans="1:11" ht="18" customHeight="1">
      <c r="A63" s="162" t="s">
        <v>233</v>
      </c>
      <c r="B63" s="817"/>
      <c r="C63" s="560" t="s">
        <v>691</v>
      </c>
      <c r="D63" s="451">
        <v>8</v>
      </c>
      <c r="E63" s="451" t="s">
        <v>731</v>
      </c>
      <c r="F63" s="465"/>
      <c r="G63" s="835" t="str">
        <f t="shared" si="0"/>
        <v/>
      </c>
      <c r="H63" s="461">
        <v>245</v>
      </c>
      <c r="I63" s="455">
        <v>120</v>
      </c>
      <c r="J63" s="455">
        <v>115</v>
      </c>
      <c r="K63" s="456">
        <v>10</v>
      </c>
    </row>
    <row r="64" spans="1:11" ht="18" customHeight="1">
      <c r="A64" s="162" t="s">
        <v>233</v>
      </c>
      <c r="B64" s="817"/>
      <c r="C64" s="560" t="s">
        <v>599</v>
      </c>
      <c r="D64" s="451">
        <v>1</v>
      </c>
      <c r="E64" s="451" t="s">
        <v>731</v>
      </c>
      <c r="F64" s="465"/>
      <c r="G64" s="835" t="str">
        <f t="shared" si="0"/>
        <v/>
      </c>
      <c r="H64" s="461">
        <v>175</v>
      </c>
      <c r="I64" s="455">
        <v>80</v>
      </c>
      <c r="J64" s="455">
        <v>90</v>
      </c>
      <c r="K64" s="456">
        <v>5</v>
      </c>
    </row>
    <row r="65" spans="1:11" ht="18" customHeight="1">
      <c r="A65" s="162" t="s">
        <v>233</v>
      </c>
      <c r="B65" s="817"/>
      <c r="C65" s="560" t="s">
        <v>599</v>
      </c>
      <c r="D65" s="451">
        <v>2</v>
      </c>
      <c r="E65" s="451" t="s">
        <v>731</v>
      </c>
      <c r="F65" s="465"/>
      <c r="G65" s="835" t="str">
        <f t="shared" si="0"/>
        <v/>
      </c>
      <c r="H65" s="461">
        <v>180</v>
      </c>
      <c r="I65" s="455">
        <v>140</v>
      </c>
      <c r="J65" s="455">
        <v>35</v>
      </c>
      <c r="K65" s="456">
        <v>5</v>
      </c>
    </row>
    <row r="66" spans="1:11" ht="18" customHeight="1">
      <c r="A66" s="162" t="s">
        <v>233</v>
      </c>
      <c r="B66" s="817"/>
      <c r="C66" s="560" t="s">
        <v>599</v>
      </c>
      <c r="D66" s="451">
        <v>3</v>
      </c>
      <c r="E66" s="451" t="s">
        <v>731</v>
      </c>
      <c r="F66" s="465"/>
      <c r="G66" s="835" t="str">
        <f t="shared" si="0"/>
        <v/>
      </c>
      <c r="H66" s="461">
        <v>265</v>
      </c>
      <c r="I66" s="455">
        <v>130</v>
      </c>
      <c r="J66" s="455">
        <v>130</v>
      </c>
      <c r="K66" s="456">
        <v>5</v>
      </c>
    </row>
    <row r="67" spans="1:11" ht="18" customHeight="1">
      <c r="A67" s="165" t="s">
        <v>233</v>
      </c>
      <c r="B67" s="819"/>
      <c r="C67" s="454" t="s">
        <v>599</v>
      </c>
      <c r="D67" s="452">
        <v>4</v>
      </c>
      <c r="E67" s="452" t="s">
        <v>731</v>
      </c>
      <c r="F67" s="466"/>
      <c r="G67" s="837" t="str">
        <f t="shared" ref="G67" si="1">IF(B67=1,H67,IF(B67=2,I67,IF(B67=3,J67,IF(B67=4,K67,IF(B67=5,I67+J67,+"")))))</f>
        <v/>
      </c>
      <c r="H67" s="150">
        <v>595</v>
      </c>
      <c r="I67" s="457">
        <v>265</v>
      </c>
      <c r="J67" s="457">
        <v>315</v>
      </c>
      <c r="K67" s="458">
        <v>15</v>
      </c>
    </row>
    <row r="68" spans="1:11" ht="18" customHeight="1">
      <c r="D68" s="21"/>
      <c r="E68" s="853"/>
      <c r="G68" s="95"/>
      <c r="H68" s="95"/>
      <c r="I68" s="95"/>
      <c r="K68" s="241" t="s">
        <v>1062</v>
      </c>
    </row>
    <row r="69" spans="1:11" ht="21" customHeight="1">
      <c r="A69" s="679" t="s">
        <v>434</v>
      </c>
      <c r="B69" s="21"/>
      <c r="C69" s="95"/>
    </row>
    <row r="70" spans="1:11" ht="18" customHeight="1">
      <c r="A70" s="1151" t="s">
        <v>1056</v>
      </c>
      <c r="B70" s="1151"/>
      <c r="C70" s="1151"/>
      <c r="D70" s="1151"/>
      <c r="E70" s="1151"/>
      <c r="F70" s="1151"/>
      <c r="G70" s="1151"/>
      <c r="H70" s="1151"/>
      <c r="I70" s="1151"/>
      <c r="J70" s="1151"/>
      <c r="K70" s="1151"/>
    </row>
    <row r="71" spans="1:11" ht="18" customHeight="1">
      <c r="A71" s="1151"/>
      <c r="B71" s="1151"/>
      <c r="C71" s="1151"/>
      <c r="D71" s="1151"/>
      <c r="E71" s="1151"/>
      <c r="F71" s="1151"/>
      <c r="G71" s="1151"/>
      <c r="H71" s="1151"/>
      <c r="I71" s="1151"/>
      <c r="J71" s="1151"/>
      <c r="K71" s="1151"/>
    </row>
    <row r="73" spans="1:11" ht="18" customHeight="1">
      <c r="C73" s="1142" t="s">
        <v>141</v>
      </c>
      <c r="D73" s="1143"/>
      <c r="E73" s="1143"/>
      <c r="F73" s="1144"/>
      <c r="G73" s="182" t="s">
        <v>308</v>
      </c>
      <c r="H73" s="146" t="s">
        <v>300</v>
      </c>
      <c r="I73" s="136" t="s">
        <v>301</v>
      </c>
      <c r="J73" s="137" t="s">
        <v>582</v>
      </c>
      <c r="K73" s="138" t="s">
        <v>729</v>
      </c>
    </row>
    <row r="74" spans="1:11" ht="18" customHeight="1">
      <c r="C74" s="1145"/>
      <c r="D74" s="1146"/>
      <c r="E74" s="1146"/>
      <c r="F74" s="1147"/>
      <c r="G74" s="151"/>
      <c r="H74" s="147" t="s">
        <v>728</v>
      </c>
      <c r="I74" s="139" t="s">
        <v>728</v>
      </c>
      <c r="J74" s="139" t="s">
        <v>728</v>
      </c>
      <c r="K74" s="140" t="s">
        <v>728</v>
      </c>
    </row>
    <row r="75" spans="1:11" ht="18" customHeight="1">
      <c r="C75" s="1148"/>
      <c r="D75" s="1149"/>
      <c r="E75" s="1149"/>
      <c r="F75" s="1150"/>
      <c r="G75" s="229">
        <f>SUM(G3:G67)</f>
        <v>0</v>
      </c>
      <c r="H75" s="143">
        <v>19215</v>
      </c>
      <c r="I75" s="144">
        <v>12270</v>
      </c>
      <c r="J75" s="144">
        <v>6470</v>
      </c>
      <c r="K75" s="145">
        <v>475</v>
      </c>
    </row>
  </sheetData>
  <sheetProtection selectLockedCells="1"/>
  <mergeCells count="2">
    <mergeCell ref="C73:F75"/>
    <mergeCell ref="A70:K71"/>
  </mergeCells>
  <phoneticPr fontId="6"/>
  <printOptions horizontalCentered="1"/>
  <pageMargins left="0.39370078740157483" right="0" top="0.78740157480314965" bottom="0.39370078740157483" header="0.51181102362204722" footer="0.51181102362204722"/>
  <pageSetup paperSize="9" scale="125" orientation="portrait" r:id="rId1"/>
  <headerFooter alignWithMargins="0">
    <oddHeader>&amp;L&amp;"HG丸ｺﾞｼｯｸM-PRO,標準"&amp;F&amp;A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通常配布地区明細 </vt:lpstr>
      <vt:lpstr>特別配布地区明細 </vt:lpstr>
      <vt:lpstr>青葉区</vt:lpstr>
      <vt:lpstr>宮城野区</vt:lpstr>
      <vt:lpstr>泉区</vt:lpstr>
      <vt:lpstr>若林区</vt:lpstr>
      <vt:lpstr>太白区</vt:lpstr>
      <vt:lpstr>多賀城市</vt:lpstr>
      <vt:lpstr>名取市</vt:lpstr>
      <vt:lpstr>岩沼市 </vt:lpstr>
      <vt:lpstr>富谷市・大和町</vt:lpstr>
      <vt:lpstr>利府･七ヶ浜 </vt:lpstr>
      <vt:lpstr>Sheet1</vt:lpstr>
      <vt:lpstr>太白区!Print_Area</vt:lpstr>
      <vt:lpstr>'通常配布地区明細 '!Print_Area</vt:lpstr>
      <vt:lpstr>'通常配布地区明細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阿部誠治</dc:creator>
  <cp:lastModifiedBy>内海卓</cp:lastModifiedBy>
  <cp:lastPrinted>2018-07-13T04:01:18Z</cp:lastPrinted>
  <dcterms:created xsi:type="dcterms:W3CDTF">2007-07-16T03:01:28Z</dcterms:created>
  <dcterms:modified xsi:type="dcterms:W3CDTF">2019-02-28T09:16:08Z</dcterms:modified>
</cp:coreProperties>
</file>